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ffice\Wendy\"/>
    </mc:Choice>
  </mc:AlternateContent>
  <bookViews>
    <workbookView xWindow="0" yWindow="0" windowWidth="38400" windowHeight="17700"/>
  </bookViews>
  <sheets>
    <sheet name="Sheet1" sheetId="1" r:id="rId1"/>
    <sheet name="Sheet2" sheetId="2" r:id="rId2"/>
  </sheets>
  <definedNames>
    <definedName name="Economics">Sheet2!$A$7:$A$9</definedName>
    <definedName name="ELEGTechELective">Sheet2!$K$2:$K$3</definedName>
    <definedName name="EngSciTech">Sheet2!$K$13:$K$30</definedName>
    <definedName name="FineARts">Sheet2!$E$2:$E$8</definedName>
    <definedName name="FreshmanScience">Sheet2!$A$12:$A$14</definedName>
    <definedName name="FreshmanScienceClass">Sheet2!$A$12:$A$13</definedName>
    <definedName name="FreshmanScienceLab">Sheet2!$A$16</definedName>
    <definedName name="GRADE">Sheet2!$K$20:$K$25</definedName>
    <definedName name="History">Sheet2!$A$2:$A$4</definedName>
    <definedName name="History_Political_Science_Elective" comment="This is a drop down box selection">Sheet1!$J$12</definedName>
    <definedName name="Humanities">Sheet2!$E$11:$E$23</definedName>
    <definedName name="MathSciTech">Sheet2!$M$2:$M$16</definedName>
    <definedName name="_xlnm.Print_Area" localSheetId="0">Sheet1!$A$1:$M$90</definedName>
    <definedName name="SciTech">Sheet2!$K$13:$K$15</definedName>
    <definedName name="SocialSciences">Sheet2!$I$2:$I$24</definedName>
    <definedName name="SophomoreScienceClass">Sheet2!$A$19:$A$21</definedName>
    <definedName name="SophomoreScienceLab">Sheet2!$A$25:$A$27</definedName>
    <definedName name="SophSciElective">Sheet2!$A$19:$A$22</definedName>
    <definedName name="Tech">Sheet2!$K$6:$K$11</definedName>
    <definedName name="TechElec">Sheet2!$K$20:$K$23</definedName>
    <definedName name="TechElective">Sheet2!$K$2:$K$3</definedName>
  </definedNames>
  <calcPr calcId="162913"/>
</workbook>
</file>

<file path=xl/calcChain.xml><?xml version="1.0" encoding="utf-8"?>
<calcChain xmlns="http://schemas.openxmlformats.org/spreadsheetml/2006/main">
  <c r="K71" i="1" l="1"/>
  <c r="K70" i="1"/>
  <c r="K69" i="1"/>
  <c r="J77" i="1" l="1"/>
  <c r="K19" i="1" l="1"/>
  <c r="D19" i="1"/>
  <c r="D67" i="1"/>
  <c r="K51" i="1"/>
  <c r="D49" i="1"/>
  <c r="K32" i="1"/>
  <c r="D34" i="1"/>
  <c r="K18" i="1"/>
  <c r="D69" i="1"/>
  <c r="D68" i="1"/>
  <c r="K53" i="1"/>
  <c r="K52" i="1"/>
  <c r="D51" i="1"/>
  <c r="D50" i="1"/>
  <c r="K34" i="1"/>
  <c r="K33" i="1"/>
  <c r="D36" i="1"/>
  <c r="D35" i="1"/>
  <c r="K20" i="1"/>
  <c r="D20" i="1"/>
  <c r="D18" i="1"/>
  <c r="K76" i="1" l="1"/>
  <c r="K74" i="1"/>
  <c r="K75" i="1"/>
</calcChain>
</file>

<file path=xl/sharedStrings.xml><?xml version="1.0" encoding="utf-8"?>
<sst xmlns="http://schemas.openxmlformats.org/spreadsheetml/2006/main" count="246" uniqueCount="166">
  <si>
    <t>Fall Semester</t>
  </si>
  <si>
    <t>Spring Semester</t>
  </si>
  <si>
    <t>GNEG 1111 Intro to Engineering I</t>
  </si>
  <si>
    <t>MATH 2554 Calculus I</t>
  </si>
  <si>
    <t>PHYS 2054 University Physics I</t>
  </si>
  <si>
    <t>ENGL 1013 Composition I</t>
  </si>
  <si>
    <t>GNEG 1121 Intro to Engineering II</t>
  </si>
  <si>
    <t>MATH 2564 Calculus II</t>
  </si>
  <si>
    <t>ENGL 1023 Composition II</t>
  </si>
  <si>
    <t>ELEG 2904 Digital Design (With Lab)</t>
  </si>
  <si>
    <t>MATH 2584 Differential Equations</t>
  </si>
  <si>
    <t>CSCE 2004 Programming Foundations I</t>
  </si>
  <si>
    <t>ELEG 2114 Electric Circuits II (With Lab)</t>
  </si>
  <si>
    <t>MATH 2574 Calculus III</t>
  </si>
  <si>
    <t>ELEG 3214 Electronics I (With Lab)</t>
  </si>
  <si>
    <t>ELEG 3704 Applied Electromagnetics (With Lab)</t>
  </si>
  <si>
    <t>ELEG 3924 Microprocessor System Design (With Lab)</t>
  </si>
  <si>
    <t>ELEG 3224 Electronics II (With Lab)</t>
  </si>
  <si>
    <t>ELEG 3304 Energy Systems (With Lab)</t>
  </si>
  <si>
    <t>ELEG 3124 System &amp; Signal Analysis (With Lab)</t>
  </si>
  <si>
    <t>ELEG 3143 Probability &amp; Stochastic Processes</t>
  </si>
  <si>
    <t>ELEG Technical Elective</t>
  </si>
  <si>
    <t>FRESHMAN YEAR</t>
  </si>
  <si>
    <t>SOPHOMORE YEAR</t>
  </si>
  <si>
    <t>JUNIOR YEAR</t>
  </si>
  <si>
    <t>SENIOR YEAR</t>
  </si>
  <si>
    <t>Lower Level Fine Arts Elective</t>
  </si>
  <si>
    <t>Lower Level Humanities Elective</t>
  </si>
  <si>
    <t>Lower Level Social Science Elective</t>
  </si>
  <si>
    <t>Math/Science/Technical Elective</t>
  </si>
  <si>
    <t>NAME</t>
  </si>
  <si>
    <t>Sem</t>
  </si>
  <si>
    <t>Sophomore Science Elective Class</t>
  </si>
  <si>
    <t>Sophomore Science Elective Lab</t>
  </si>
  <si>
    <t>ELEG 2104 Electric Circuits (With Lab)</t>
  </si>
  <si>
    <t>NOTES</t>
  </si>
  <si>
    <t>STUDENT ID NUMBER</t>
  </si>
  <si>
    <t>History/Political Science Elective</t>
  </si>
  <si>
    <t>Economics Elective</t>
  </si>
  <si>
    <t>HIST 2003</t>
  </si>
  <si>
    <t>HIST 2013</t>
  </si>
  <si>
    <t>PLSC 2003</t>
  </si>
  <si>
    <t>ECON 2013</t>
  </si>
  <si>
    <t>ECON 2023</t>
  </si>
  <si>
    <t>ECON 2143</t>
  </si>
  <si>
    <t>PHYS 2074</t>
  </si>
  <si>
    <t>BIOL 1543</t>
  </si>
  <si>
    <t>BIOL 2213</t>
  </si>
  <si>
    <t>BIOL 1541L</t>
  </si>
  <si>
    <t>BIOL 2211L</t>
  </si>
  <si>
    <t>ARCH 1003</t>
  </si>
  <si>
    <t>ARHS 1003</t>
  </si>
  <si>
    <t>COMM 1003</t>
  </si>
  <si>
    <t>DANC 1003</t>
  </si>
  <si>
    <t>LARC 1003</t>
  </si>
  <si>
    <t>MLIT 1003</t>
  </si>
  <si>
    <t>MLIT 1013</t>
  </si>
  <si>
    <t>ARCH 1013</t>
  </si>
  <si>
    <t>CLST 1013</t>
  </si>
  <si>
    <t>CLST 1003</t>
  </si>
  <si>
    <t>COMM 1233</t>
  </si>
  <si>
    <t>HUMN 1124H</t>
  </si>
  <si>
    <t>HUMN 2003</t>
  </si>
  <si>
    <t>HUMN 2124H</t>
  </si>
  <si>
    <t>PHIL 2003</t>
  </si>
  <si>
    <t>PHIL 2203</t>
  </si>
  <si>
    <t>PHIL 2103</t>
  </si>
  <si>
    <t>WLIT 1113</t>
  </si>
  <si>
    <t>WLIT 1123</t>
  </si>
  <si>
    <t>AGEC 1103</t>
  </si>
  <si>
    <t>AGEC 2103</t>
  </si>
  <si>
    <t>ANTH 1023</t>
  </si>
  <si>
    <t>GEOG 1123</t>
  </si>
  <si>
    <t>GEOG 2003</t>
  </si>
  <si>
    <t>HESC 1403</t>
  </si>
  <si>
    <t>HESC 2413</t>
  </si>
  <si>
    <t>HIST 1113</t>
  </si>
  <si>
    <t>HIST 1123</t>
  </si>
  <si>
    <t>HUMN 1114H</t>
  </si>
  <si>
    <t>HUMN 2114H</t>
  </si>
  <si>
    <t>PLSC 2013</t>
  </si>
  <si>
    <t>PLSC 2203</t>
  </si>
  <si>
    <t>PSYC 2003</t>
  </si>
  <si>
    <t>RSOC 2603</t>
  </si>
  <si>
    <t>SOCI 2013</t>
  </si>
  <si>
    <t>SOCI 2033</t>
  </si>
  <si>
    <t>RESM 2853</t>
  </si>
  <si>
    <t>Pre-Req</t>
  </si>
  <si>
    <t>Co-Req</t>
  </si>
  <si>
    <t>GNEG 1111</t>
  </si>
  <si>
    <t>ENGL 1013</t>
  </si>
  <si>
    <t>MATH 2554</t>
  </si>
  <si>
    <t>ELEG 2104</t>
  </si>
  <si>
    <t>MATH 2584</t>
  </si>
  <si>
    <t>MATH 2564</t>
  </si>
  <si>
    <t>ELEG 2114</t>
  </si>
  <si>
    <t>GR</t>
  </si>
  <si>
    <t>PHYS 2054</t>
  </si>
  <si>
    <t>PHYS 2074 University Physics II</t>
  </si>
  <si>
    <t>MATH 2574</t>
  </si>
  <si>
    <t>ELEG 2904</t>
  </si>
  <si>
    <t>ELEG 3214</t>
  </si>
  <si>
    <t>ELEG 3924</t>
  </si>
  <si>
    <t>ELEG 3224</t>
  </si>
  <si>
    <t>BIOL 1543 &amp; 1541L</t>
  </si>
  <si>
    <t>BIOL 2213 &amp; 2211L</t>
  </si>
  <si>
    <t>CHEM 1123 &amp; 1121L</t>
  </si>
  <si>
    <t>CHEM 3504</t>
  </si>
  <si>
    <t>CHEM 2603</t>
  </si>
  <si>
    <t>MATH 3083</t>
  </si>
  <si>
    <t>MATH 3353</t>
  </si>
  <si>
    <t>MATH 3423</t>
  </si>
  <si>
    <t>MATH 4443</t>
  </si>
  <si>
    <t>MEEG 2703</t>
  </si>
  <si>
    <t>PHYS 2094</t>
  </si>
  <si>
    <t>PHYS 3133</t>
  </si>
  <si>
    <t>PHYS 3544</t>
  </si>
  <si>
    <t>PHYS 3614</t>
  </si>
  <si>
    <t>STAT 4003</t>
  </si>
  <si>
    <t>Faculty Signature:</t>
  </si>
  <si>
    <t>Date:</t>
  </si>
  <si>
    <t>Student Signature:</t>
  </si>
  <si>
    <t>Most ELEG 4000</t>
  </si>
  <si>
    <t>Most ELEG 5000</t>
  </si>
  <si>
    <t>MEEG 2303</t>
  </si>
  <si>
    <t>PHYS 2904</t>
  </si>
  <si>
    <t>MEEG 2023</t>
  </si>
  <si>
    <t>MEEG 2403</t>
  </si>
  <si>
    <t>Technical Elective*</t>
  </si>
  <si>
    <t>*CSCE 2014 Programming II and CSCE 2214 Computer Organization are allowable non-ELEG technical electives</t>
  </si>
  <si>
    <t>*3000 or above level courses in Math, Engineering, or the science after the approval of an ELEG advisor; histor courses in the Math and the sciences (e.g., MATH 3133) are not eligible for technical elective credit.</t>
  </si>
  <si>
    <t>*Students who have (1) Talked to the departmental co-op coordinator, Dr. Randy Brown, about the intention of taking three GNEG 3811 courses for 3 hours of non-ELEG technical electives, and (2) The grades in these courses were A or B, may get credit for three hours of non-ELEG technical electives. Please consult the department regarding this if you have any further questions.</t>
  </si>
  <si>
    <t>*Students cannot use ELEG 3903, ELEG 3913, or ELEG 3933 to mee this requirement.</t>
  </si>
  <si>
    <t>Number of "D" Hours</t>
  </si>
  <si>
    <t>TOTAL NUMBER OF "D" HOURS</t>
  </si>
  <si>
    <t>A</t>
  </si>
  <si>
    <t>B</t>
  </si>
  <si>
    <t>C</t>
  </si>
  <si>
    <t>D</t>
  </si>
  <si>
    <t>TR</t>
  </si>
  <si>
    <t>CR</t>
  </si>
  <si>
    <t>Transfer and Credit Hours</t>
  </si>
  <si>
    <t>University Credits</t>
  </si>
  <si>
    <t>Universtiy Credits</t>
  </si>
  <si>
    <t>TOTAL UNIVERSITY CREDIT HOURS</t>
  </si>
  <si>
    <t>TOTAL TRANSFER AND CREDIT HOURS</t>
  </si>
  <si>
    <t>indicates drop down box selection</t>
  </si>
  <si>
    <t>indicates pre-Req</t>
  </si>
  <si>
    <t>indicates Co/Pre-Req</t>
  </si>
  <si>
    <t>Engineering Science OR Technical Elective*</t>
  </si>
  <si>
    <t>Other elective*</t>
  </si>
  <si>
    <t>Intermediate Foreign Language (2000 level)</t>
  </si>
  <si>
    <t>Did you enrol before Fall 2014?</t>
  </si>
  <si>
    <t>Yes</t>
  </si>
  <si>
    <t>No</t>
  </si>
  <si>
    <t>ELEG 4063 Electrical Engineering Design I</t>
  </si>
  <si>
    <t>3</t>
  </si>
  <si>
    <t>ELEG 4071 Electrical Engineering Design II</t>
  </si>
  <si>
    <t>1</t>
  </si>
  <si>
    <t>CHEM 1103 University Chemistry I</t>
  </si>
  <si>
    <t>CHEM 1121L</t>
  </si>
  <si>
    <t>CHEM 1123</t>
  </si>
  <si>
    <t>ELEG 4063</t>
  </si>
  <si>
    <t>MATH2574</t>
  </si>
  <si>
    <t>ELEG 3124</t>
  </si>
  <si>
    <r>
      <t>Advising Form for 2019-2020 EE Plan of Study</t>
    </r>
    <r>
      <rPr>
        <b/>
        <sz val="12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</si>
</sst>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5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Font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1" fillId="0" borderId="4" xfId="0" applyNumberFormat="1" applyFont="1" applyBorder="1" applyAlignment="1" applyProtection="1">
      <alignment horizontal="left"/>
      <protection locked="0"/>
    </xf>
    <xf numFmtId="49" fontId="1" fillId="0" borderId="7" xfId="0" applyNumberFormat="1" applyFont="1" applyBorder="1" applyAlignment="1" applyProtection="1">
      <alignment horizontal="left"/>
      <protection locked="0"/>
    </xf>
    <xf numFmtId="49" fontId="0" fillId="0" borderId="7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1" fillId="0" borderId="4" xfId="0" applyNumberFormat="1" applyFont="1" applyFill="1" applyBorder="1" applyAlignment="1" applyProtection="1">
      <alignment horizontal="left"/>
      <protection locked="0"/>
    </xf>
    <xf numFmtId="49" fontId="1" fillId="0" borderId="7" xfId="0" applyNumberFormat="1" applyFont="1" applyFill="1" applyBorder="1" applyAlignment="1" applyProtection="1">
      <alignment horizontal="left"/>
      <protection locked="0"/>
    </xf>
    <xf numFmtId="49" fontId="0" fillId="0" borderId="1" xfId="0" applyNumberFormat="1" applyFont="1" applyBorder="1" applyAlignment="1" applyProtection="1">
      <alignment horizontal="left"/>
      <protection locked="0"/>
    </xf>
    <xf numFmtId="49" fontId="0" fillId="0" borderId="9" xfId="0" applyNumberFormat="1" applyFont="1" applyFill="1" applyBorder="1" applyAlignment="1" applyProtection="1">
      <alignment horizontal="left"/>
      <protection locked="0"/>
    </xf>
    <xf numFmtId="49" fontId="0" fillId="0" borderId="8" xfId="0" applyNumberFormat="1" applyFont="1" applyBorder="1" applyAlignment="1" applyProtection="1">
      <alignment horizontal="left"/>
      <protection locked="0"/>
    </xf>
    <xf numFmtId="0" fontId="0" fillId="0" borderId="1" xfId="0" applyNumberFormat="1" applyFont="1" applyBorder="1" applyAlignment="1" applyProtection="1">
      <alignment horizontal="left"/>
      <protection locked="0"/>
    </xf>
    <xf numFmtId="49" fontId="1" fillId="4" borderId="0" xfId="0" applyNumberFormat="1" applyFont="1" applyFill="1" applyBorder="1" applyAlignment="1" applyProtection="1">
      <alignment horizontal="left"/>
      <protection locked="0"/>
    </xf>
    <xf numFmtId="49" fontId="1" fillId="2" borderId="0" xfId="0" applyNumberFormat="1" applyFont="1" applyFill="1" applyBorder="1" applyAlignment="1" applyProtection="1">
      <alignment horizontal="left"/>
      <protection locked="0"/>
    </xf>
    <xf numFmtId="49" fontId="1" fillId="3" borderId="0" xfId="0" applyNumberFormat="1" applyFont="1" applyFill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49" fontId="0" fillId="0" borderId="4" xfId="0" applyNumberFormat="1" applyFont="1" applyBorder="1" applyAlignment="1" applyProtection="1">
      <alignment horizontal="left"/>
      <protection locked="0"/>
    </xf>
    <xf numFmtId="49" fontId="0" fillId="0" borderId="10" xfId="0" applyNumberFormat="1" applyFont="1" applyFill="1" applyBorder="1" applyAlignment="1" applyProtection="1">
      <alignment horizontal="left"/>
      <protection locked="0"/>
    </xf>
    <xf numFmtId="49" fontId="0" fillId="0" borderId="4" xfId="0" applyNumberFormat="1" applyFont="1" applyFill="1" applyBorder="1" applyAlignment="1" applyProtection="1">
      <alignment horizontal="left"/>
      <protection locked="0"/>
    </xf>
    <xf numFmtId="49" fontId="0" fillId="0" borderId="7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49" fontId="0" fillId="0" borderId="4" xfId="0" applyNumberFormat="1" applyFont="1" applyBorder="1" applyAlignment="1" applyProtection="1">
      <alignment horizontal="left"/>
      <protection locked="0"/>
    </xf>
    <xf numFmtId="0" fontId="1" fillId="0" borderId="4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0" fillId="2" borderId="10" xfId="0" applyNumberFormat="1" applyFont="1" applyFill="1" applyBorder="1" applyAlignment="1" applyProtection="1">
      <alignment horizontal="left"/>
      <protection locked="0"/>
    </xf>
    <xf numFmtId="49" fontId="0" fillId="2" borderId="4" xfId="0" applyNumberFormat="1" applyFont="1" applyFill="1" applyBorder="1" applyAlignment="1" applyProtection="1">
      <alignment horizontal="left"/>
      <protection locked="0"/>
    </xf>
    <xf numFmtId="49" fontId="0" fillId="3" borderId="10" xfId="0" applyNumberFormat="1" applyFont="1" applyFill="1" applyBorder="1" applyAlignment="1" applyProtection="1">
      <alignment horizontal="left"/>
      <protection locked="0"/>
    </xf>
    <xf numFmtId="49" fontId="0" fillId="0" borderId="10" xfId="0" applyNumberFormat="1" applyFont="1" applyFill="1" applyBorder="1" applyAlignment="1" applyProtection="1">
      <alignment horizontal="left" wrapText="1"/>
      <protection locked="0"/>
    </xf>
    <xf numFmtId="49" fontId="0" fillId="3" borderId="4" xfId="0" applyNumberFormat="1" applyFont="1" applyFill="1" applyBorder="1" applyAlignment="1" applyProtection="1">
      <alignment horizontal="left"/>
      <protection locked="0"/>
    </xf>
    <xf numFmtId="49" fontId="0" fillId="0" borderId="4" xfId="0" applyNumberFormat="1" applyFont="1" applyFill="1" applyBorder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49" fontId="0" fillId="3" borderId="10" xfId="0" applyNumberFormat="1" applyFont="1" applyFill="1" applyBorder="1" applyAlignment="1" applyProtection="1">
      <alignment horizontal="left" wrapText="1"/>
      <protection locked="0"/>
    </xf>
    <xf numFmtId="49" fontId="0" fillId="3" borderId="4" xfId="0" applyNumberFormat="1" applyFont="1" applyFill="1" applyBorder="1" applyAlignment="1" applyProtection="1">
      <alignment horizontal="left" wrapText="1"/>
      <protection locked="0"/>
    </xf>
    <xf numFmtId="49" fontId="0" fillId="0" borderId="10" xfId="0" applyNumberFormat="1" applyFont="1" applyBorder="1" applyAlignment="1" applyProtection="1">
      <alignment horizontal="left" wrapText="1"/>
      <protection locked="0"/>
    </xf>
    <xf numFmtId="49" fontId="0" fillId="2" borderId="7" xfId="0" applyNumberFormat="1" applyFont="1" applyFill="1" applyBorder="1" applyAlignment="1" applyProtection="1">
      <alignment horizontal="left"/>
      <protection locked="0"/>
    </xf>
    <xf numFmtId="49" fontId="0" fillId="0" borderId="7" xfId="0" applyNumberFormat="1" applyFont="1" applyFill="1" applyBorder="1" applyAlignment="1" applyProtection="1">
      <alignment horizontal="left" wrapText="1"/>
      <protection locked="0"/>
    </xf>
    <xf numFmtId="49" fontId="0" fillId="0" borderId="4" xfId="0" applyNumberFormat="1" applyFont="1" applyBorder="1" applyAlignment="1" applyProtection="1">
      <alignment horizontal="left" wrapText="1"/>
      <protection locked="0"/>
    </xf>
    <xf numFmtId="49" fontId="1" fillId="0" borderId="12" xfId="0" applyNumberFormat="1" applyFont="1" applyBorder="1" applyAlignment="1" applyProtection="1">
      <alignment horizontal="left"/>
      <protection locked="0"/>
    </xf>
    <xf numFmtId="49" fontId="0" fillId="2" borderId="11" xfId="0" applyNumberFormat="1" applyFont="1" applyFill="1" applyBorder="1" applyAlignment="1" applyProtection="1">
      <alignment horizontal="left"/>
      <protection locked="0"/>
    </xf>
    <xf numFmtId="49" fontId="0" fillId="2" borderId="12" xfId="0" applyNumberFormat="1" applyFont="1" applyFill="1" applyBorder="1" applyAlignment="1" applyProtection="1">
      <alignment horizontal="lef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49" fontId="0" fillId="0" borderId="12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49" fontId="0" fillId="0" borderId="4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49" fontId="0" fillId="0" borderId="2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" fontId="0" fillId="0" borderId="1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49" fontId="0" fillId="0" borderId="10" xfId="0" applyNumberFormat="1" applyFont="1" applyFill="1" applyBorder="1" applyAlignment="1" applyProtection="1">
      <alignment horizontal="left"/>
      <protection locked="0"/>
    </xf>
    <xf numFmtId="49" fontId="0" fillId="0" borderId="4" xfId="0" applyNumberFormat="1" applyFont="1" applyFill="1" applyBorder="1" applyAlignment="1" applyProtection="1">
      <alignment horizontal="left"/>
      <protection locked="0"/>
    </xf>
    <xf numFmtId="49" fontId="0" fillId="3" borderId="7" xfId="0" applyNumberFormat="1" applyFont="1" applyFill="1" applyBorder="1" applyAlignment="1" applyProtection="1">
      <alignment horizontal="left" wrapText="1"/>
      <protection locked="0"/>
    </xf>
    <xf numFmtId="49" fontId="6" fillId="3" borderId="10" xfId="0" applyNumberFormat="1" applyFont="1" applyFill="1" applyBorder="1" applyAlignment="1" applyProtection="1">
      <alignment horizontal="left"/>
      <protection locked="0"/>
    </xf>
    <xf numFmtId="49" fontId="6" fillId="3" borderId="4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49" fontId="0" fillId="0" borderId="4" xfId="0" applyNumberFormat="1" applyFont="1" applyBorder="1" applyAlignment="1" applyProtection="1">
      <alignment horizontal="left"/>
      <protection locked="0"/>
    </xf>
    <xf numFmtId="49" fontId="0" fillId="4" borderId="10" xfId="0" applyNumberFormat="1" applyFont="1" applyFill="1" applyBorder="1" applyAlignment="1" applyProtection="1">
      <alignment horizontal="left"/>
      <protection locked="0"/>
    </xf>
    <xf numFmtId="49" fontId="0" fillId="4" borderId="4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Border="1" applyAlignment="1" applyProtection="1">
      <alignment horizontal="left"/>
      <protection locked="0"/>
    </xf>
    <xf numFmtId="0" fontId="0" fillId="0" borderId="4" xfId="0" applyNumberFormat="1" applyFont="1" applyBorder="1" applyAlignment="1" applyProtection="1">
      <alignment horizontal="left"/>
      <protection locked="0"/>
    </xf>
    <xf numFmtId="1" fontId="0" fillId="0" borderId="4" xfId="0" applyNumberFormat="1" applyFont="1" applyBorder="1" applyAlignment="1" applyProtection="1">
      <alignment horizontal="left"/>
      <protection locked="0"/>
    </xf>
    <xf numFmtId="49" fontId="0" fillId="0" borderId="10" xfId="0" applyNumberFormat="1" applyFont="1" applyFill="1" applyBorder="1" applyAlignment="1" applyProtection="1">
      <alignment horizontal="left"/>
      <protection locked="0"/>
    </xf>
    <xf numFmtId="49" fontId="0" fillId="0" borderId="4" xfId="0" applyNumberFormat="1" applyFont="1" applyFill="1" applyBorder="1" applyAlignment="1" applyProtection="1">
      <alignment horizontal="left"/>
      <protection locked="0"/>
    </xf>
    <xf numFmtId="49" fontId="1" fillId="0" borderId="5" xfId="0" applyNumberFormat="1" applyFont="1" applyBorder="1" applyAlignment="1" applyProtection="1">
      <alignment horizontal="left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49" fontId="1" fillId="0" borderId="6" xfId="0" applyNumberFormat="1" applyFont="1" applyBorder="1" applyAlignment="1" applyProtection="1">
      <alignment horizontal="left"/>
      <protection locked="0"/>
    </xf>
    <xf numFmtId="49" fontId="1" fillId="0" borderId="5" xfId="0" applyNumberFormat="1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>
      <alignment horizontal="center"/>
      <protection locked="0"/>
    </xf>
    <xf numFmtId="49" fontId="1" fillId="0" borderId="6" xfId="0" applyNumberFormat="1" applyFont="1" applyBorder="1" applyAlignment="1" applyProtection="1">
      <alignment horizontal="center"/>
      <protection locked="0"/>
    </xf>
    <xf numFmtId="49" fontId="1" fillId="0" borderId="5" xfId="0" applyNumberFormat="1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49" fontId="1" fillId="0" borderId="6" xfId="0" applyNumberFormat="1" applyFont="1" applyFill="1" applyBorder="1" applyAlignment="1" applyProtection="1">
      <alignment horizontal="center"/>
      <protection locked="0"/>
    </xf>
    <xf numFmtId="49" fontId="0" fillId="0" borderId="7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6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9"/>
  <sheetViews>
    <sheetView tabSelected="1" zoomScaleNormal="100" workbookViewId="0">
      <selection sqref="A1:M1"/>
    </sheetView>
  </sheetViews>
  <sheetFormatPr defaultColWidth="9.140625" defaultRowHeight="15" x14ac:dyDescent="0.25"/>
  <cols>
    <col min="1" max="2" width="10.7109375" style="27" bestFit="1" customWidth="1"/>
    <col min="3" max="3" width="47.7109375" style="27" bestFit="1" customWidth="1"/>
    <col min="4" max="4" width="3.5703125" style="27" customWidth="1"/>
    <col min="5" max="5" width="5.7109375" style="27" bestFit="1" customWidth="1"/>
    <col min="6" max="6" width="3.5703125" style="27" bestFit="1" customWidth="1"/>
    <col min="7" max="7" width="2" style="27" customWidth="1"/>
    <col min="8" max="9" width="10.7109375" style="27" bestFit="1" customWidth="1"/>
    <col min="10" max="10" width="47.7109375" style="27" customWidth="1"/>
    <col min="11" max="11" width="3.5703125" style="27" bestFit="1" customWidth="1"/>
    <col min="12" max="12" width="4.85546875" style="27" bestFit="1" customWidth="1"/>
    <col min="13" max="13" width="3.5703125" style="27" bestFit="1" customWidth="1"/>
    <col min="14" max="16384" width="9.140625" style="27"/>
  </cols>
  <sheetData>
    <row r="1" spans="1:15" ht="32.25" x14ac:dyDescent="0.5">
      <c r="A1" s="90" t="s">
        <v>165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5" x14ac:dyDescent="0.25">
      <c r="A2" s="79" t="s">
        <v>30</v>
      </c>
      <c r="B2" s="80"/>
      <c r="C2" s="80"/>
      <c r="D2" s="80"/>
      <c r="E2" s="80"/>
      <c r="F2" s="81"/>
      <c r="G2" s="3"/>
      <c r="H2" s="79" t="s">
        <v>36</v>
      </c>
      <c r="I2" s="80"/>
      <c r="J2" s="80"/>
      <c r="K2" s="80"/>
      <c r="L2" s="80"/>
      <c r="M2" s="81"/>
    </row>
    <row r="3" spans="1:15" x14ac:dyDescent="0.25">
      <c r="A3" s="4"/>
      <c r="B3" s="20"/>
      <c r="C3" s="3" t="s">
        <v>147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x14ac:dyDescent="0.25">
      <c r="A4" s="4"/>
      <c r="B4" s="21"/>
      <c r="C4" s="3" t="s">
        <v>148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5" x14ac:dyDescent="0.25">
      <c r="A5" s="4"/>
      <c r="B5" s="19"/>
      <c r="C5" s="3" t="s">
        <v>146</v>
      </c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x14ac:dyDescent="0.25">
      <c r="A6" s="82" t="s">
        <v>22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</row>
    <row r="7" spans="1:15" x14ac:dyDescent="0.25">
      <c r="A7" s="5" t="s">
        <v>87</v>
      </c>
      <c r="B7" s="5" t="s">
        <v>88</v>
      </c>
      <c r="C7" s="5" t="s">
        <v>0</v>
      </c>
      <c r="D7" s="31">
        <v>15</v>
      </c>
      <c r="E7" s="5" t="s">
        <v>31</v>
      </c>
      <c r="F7" s="5" t="s">
        <v>96</v>
      </c>
      <c r="G7" s="6"/>
      <c r="H7" s="5" t="s">
        <v>87</v>
      </c>
      <c r="I7" s="5" t="s">
        <v>88</v>
      </c>
      <c r="J7" s="5" t="s">
        <v>1</v>
      </c>
      <c r="K7" s="31">
        <v>15</v>
      </c>
      <c r="L7" s="5" t="s">
        <v>31</v>
      </c>
      <c r="M7" s="5" t="s">
        <v>96</v>
      </c>
      <c r="N7" s="32"/>
    </row>
    <row r="8" spans="1:15" ht="15" customHeight="1" x14ac:dyDescent="0.25">
      <c r="A8" s="22"/>
      <c r="B8" s="22"/>
      <c r="C8" s="77" t="s">
        <v>2</v>
      </c>
      <c r="D8" s="70">
        <v>1</v>
      </c>
      <c r="E8" s="70"/>
      <c r="F8" s="70"/>
      <c r="G8" s="7"/>
      <c r="H8" s="33" t="s">
        <v>89</v>
      </c>
      <c r="I8" s="22"/>
      <c r="J8" s="70" t="s">
        <v>6</v>
      </c>
      <c r="K8" s="74">
        <v>1</v>
      </c>
      <c r="L8" s="70"/>
      <c r="M8" s="70"/>
      <c r="N8" s="32"/>
      <c r="O8" s="32"/>
    </row>
    <row r="9" spans="1:15" ht="15" customHeight="1" x14ac:dyDescent="0.25">
      <c r="A9" s="23"/>
      <c r="B9" s="23"/>
      <c r="C9" s="78"/>
      <c r="D9" s="71"/>
      <c r="E9" s="71"/>
      <c r="F9" s="71"/>
      <c r="G9" s="7"/>
      <c r="H9" s="34"/>
      <c r="I9" s="23"/>
      <c r="J9" s="71"/>
      <c r="K9" s="75"/>
      <c r="L9" s="71"/>
      <c r="M9" s="71"/>
      <c r="N9" s="32"/>
      <c r="O9" s="32"/>
    </row>
    <row r="10" spans="1:15" ht="15" customHeight="1" x14ac:dyDescent="0.25">
      <c r="A10" s="22"/>
      <c r="B10" s="29"/>
      <c r="C10" s="70" t="s">
        <v>3</v>
      </c>
      <c r="D10" s="70">
        <v>4</v>
      </c>
      <c r="E10" s="70"/>
      <c r="F10" s="70"/>
      <c r="G10" s="7"/>
      <c r="H10" s="33" t="s">
        <v>91</v>
      </c>
      <c r="I10" s="36"/>
      <c r="J10" s="70" t="s">
        <v>7</v>
      </c>
      <c r="K10" s="74">
        <v>4</v>
      </c>
      <c r="L10" s="70"/>
      <c r="M10" s="70"/>
    </row>
    <row r="11" spans="1:15" ht="15" customHeight="1" x14ac:dyDescent="0.25">
      <c r="A11" s="23"/>
      <c r="B11" s="30"/>
      <c r="C11" s="71"/>
      <c r="D11" s="71"/>
      <c r="E11" s="71"/>
      <c r="F11" s="71"/>
      <c r="G11" s="7"/>
      <c r="H11" s="34"/>
      <c r="I11" s="38"/>
      <c r="J11" s="71"/>
      <c r="K11" s="75"/>
      <c r="L11" s="71"/>
      <c r="M11" s="71"/>
    </row>
    <row r="12" spans="1:15" ht="15" customHeight="1" x14ac:dyDescent="0.25">
      <c r="A12" s="22"/>
      <c r="B12" s="22"/>
      <c r="C12" s="70" t="s">
        <v>159</v>
      </c>
      <c r="D12" s="70">
        <v>3</v>
      </c>
      <c r="E12" s="70"/>
      <c r="F12" s="70"/>
      <c r="G12" s="7"/>
      <c r="H12" s="22"/>
      <c r="I12" s="22"/>
      <c r="J12" s="72" t="s">
        <v>37</v>
      </c>
      <c r="K12" s="74">
        <v>3</v>
      </c>
      <c r="L12" s="70"/>
      <c r="M12" s="70"/>
    </row>
    <row r="13" spans="1:15" ht="15" customHeight="1" x14ac:dyDescent="0.25">
      <c r="A13" s="23"/>
      <c r="B13" s="23"/>
      <c r="C13" s="71"/>
      <c r="D13" s="71"/>
      <c r="E13" s="71"/>
      <c r="F13" s="71"/>
      <c r="G13" s="7"/>
      <c r="H13" s="23"/>
      <c r="I13" s="23"/>
      <c r="J13" s="73"/>
      <c r="K13" s="75"/>
      <c r="L13" s="71"/>
      <c r="M13" s="71"/>
    </row>
    <row r="14" spans="1:15" ht="15" customHeight="1" x14ac:dyDescent="0.25">
      <c r="A14" s="22"/>
      <c r="B14" s="35" t="s">
        <v>91</v>
      </c>
      <c r="C14" s="70" t="s">
        <v>4</v>
      </c>
      <c r="D14" s="70">
        <v>4</v>
      </c>
      <c r="E14" s="70"/>
      <c r="F14" s="70"/>
      <c r="G14" s="7"/>
      <c r="H14" s="33" t="s">
        <v>97</v>
      </c>
      <c r="I14" s="35" t="s">
        <v>94</v>
      </c>
      <c r="J14" s="70" t="s">
        <v>98</v>
      </c>
      <c r="K14" s="74">
        <v>4</v>
      </c>
      <c r="L14" s="70"/>
      <c r="M14" s="70"/>
    </row>
    <row r="15" spans="1:15" ht="15" customHeight="1" x14ac:dyDescent="0.25">
      <c r="A15" s="23"/>
      <c r="B15" s="37"/>
      <c r="C15" s="71"/>
      <c r="D15" s="71"/>
      <c r="E15" s="71"/>
      <c r="F15" s="71"/>
      <c r="G15" s="7"/>
      <c r="H15" s="34"/>
      <c r="I15" s="37"/>
      <c r="J15" s="71"/>
      <c r="K15" s="76"/>
      <c r="L15" s="71"/>
      <c r="M15" s="71"/>
    </row>
    <row r="16" spans="1:15" ht="15" customHeight="1" x14ac:dyDescent="0.25">
      <c r="A16" s="22"/>
      <c r="B16" s="22"/>
      <c r="C16" s="70" t="s">
        <v>5</v>
      </c>
      <c r="D16" s="70">
        <v>3</v>
      </c>
      <c r="E16" s="70"/>
      <c r="F16" s="70"/>
      <c r="G16" s="7"/>
      <c r="H16" s="33" t="s">
        <v>90</v>
      </c>
      <c r="I16" s="22"/>
      <c r="J16" s="70" t="s">
        <v>8</v>
      </c>
      <c r="K16" s="74">
        <v>3</v>
      </c>
      <c r="L16" s="70"/>
      <c r="M16" s="70"/>
    </row>
    <row r="17" spans="1:14" ht="15" customHeight="1" x14ac:dyDescent="0.25">
      <c r="A17" s="23"/>
      <c r="B17" s="23"/>
      <c r="C17" s="71"/>
      <c r="D17" s="71"/>
      <c r="E17" s="71"/>
      <c r="F17" s="71"/>
      <c r="G17" s="7"/>
      <c r="H17" s="34"/>
      <c r="I17" s="23"/>
      <c r="J17" s="71"/>
      <c r="K17" s="75"/>
      <c r="L17" s="71"/>
      <c r="M17" s="71"/>
    </row>
    <row r="18" spans="1:14" ht="15" customHeight="1" x14ac:dyDescent="0.25">
      <c r="A18" s="4"/>
      <c r="B18" s="4"/>
      <c r="C18" s="4" t="s">
        <v>142</v>
      </c>
      <c r="D18" s="4">
        <f>SUMIF(F8:F17,"A",D8:D17)+SUMIF(F8:F17,"B",D8:D17)+SUMIF(F8:F17,"C",D8:D17)+SUMIF(F8:F17,"D",D8:D17)</f>
        <v>0</v>
      </c>
      <c r="E18" s="4"/>
      <c r="F18" s="4"/>
      <c r="G18" s="4"/>
      <c r="H18" s="39"/>
      <c r="I18" s="4"/>
      <c r="J18" s="4" t="s">
        <v>142</v>
      </c>
      <c r="K18" s="8">
        <f>SUMIF(M8:M17,"A",K8:K17)+SUMIF(M8:M17,"B",K8:K17)+SUMIF(M8:M17,"C",K8:K17)+SUMIF(M8:M17,"D",K8:K17)</f>
        <v>0</v>
      </c>
      <c r="L18" s="4"/>
      <c r="M18" s="4"/>
    </row>
    <row r="19" spans="1:14" ht="15" customHeight="1" x14ac:dyDescent="0.3">
      <c r="A19" s="4"/>
      <c r="B19" s="4"/>
      <c r="C19" s="4" t="s">
        <v>141</v>
      </c>
      <c r="D19" s="4">
        <f>SUMIF(F8:F17,"TR",D8:D17)+SUMIF(F8:F17,"CR",D8:D17)</f>
        <v>0</v>
      </c>
      <c r="E19" s="4"/>
      <c r="F19" s="4"/>
      <c r="G19" s="4"/>
      <c r="H19" s="4"/>
      <c r="I19" s="4"/>
      <c r="J19" s="4" t="s">
        <v>141</v>
      </c>
      <c r="K19" s="4">
        <f>SUMIF(M8:M17,"TR",K8:K17)+SUMIF(M8:M17,"CR",K8:K17)</f>
        <v>0</v>
      </c>
      <c r="L19" s="4"/>
      <c r="M19" s="4"/>
    </row>
    <row r="20" spans="1:14" ht="15" customHeight="1" x14ac:dyDescent="0.25">
      <c r="A20" s="4"/>
      <c r="B20" s="4"/>
      <c r="C20" s="4" t="s">
        <v>133</v>
      </c>
      <c r="D20" s="8">
        <f>SUMIF(F8:F17,"D",D8:D17)</f>
        <v>0</v>
      </c>
      <c r="E20" s="4"/>
      <c r="F20" s="8"/>
      <c r="G20" s="4"/>
      <c r="H20" s="9"/>
      <c r="I20" s="4"/>
      <c r="J20" s="4" t="s">
        <v>133</v>
      </c>
      <c r="K20" s="8">
        <f>SUMIF(M8:M17,"D",K8:K17)</f>
        <v>0</v>
      </c>
      <c r="L20" s="4"/>
      <c r="M20" s="8"/>
    </row>
    <row r="21" spans="1:14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4" x14ac:dyDescent="0.25">
      <c r="A22" s="82" t="s">
        <v>23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/>
    </row>
    <row r="23" spans="1:14" x14ac:dyDescent="0.25">
      <c r="A23" s="5" t="s">
        <v>87</v>
      </c>
      <c r="B23" s="5" t="s">
        <v>88</v>
      </c>
      <c r="C23" s="5" t="s">
        <v>0</v>
      </c>
      <c r="D23" s="5">
        <v>16</v>
      </c>
      <c r="E23" s="5" t="s">
        <v>31</v>
      </c>
      <c r="F23" s="5" t="s">
        <v>96</v>
      </c>
      <c r="G23" s="3"/>
      <c r="H23" s="5" t="s">
        <v>87</v>
      </c>
      <c r="I23" s="5" t="s">
        <v>88</v>
      </c>
      <c r="J23" s="5" t="s">
        <v>1</v>
      </c>
      <c r="K23" s="5">
        <v>15</v>
      </c>
      <c r="L23" s="5" t="s">
        <v>31</v>
      </c>
      <c r="M23" s="5" t="s">
        <v>96</v>
      </c>
    </row>
    <row r="24" spans="1:14" ht="15" customHeight="1" x14ac:dyDescent="0.25">
      <c r="A24" s="22"/>
      <c r="B24" s="35" t="s">
        <v>94</v>
      </c>
      <c r="C24" s="77" t="s">
        <v>34</v>
      </c>
      <c r="D24" s="77">
        <v>4</v>
      </c>
      <c r="E24" s="77"/>
      <c r="F24" s="77"/>
      <c r="G24" s="9"/>
      <c r="H24" s="33" t="s">
        <v>91</v>
      </c>
      <c r="I24" s="24"/>
      <c r="J24" s="77" t="s">
        <v>11</v>
      </c>
      <c r="K24" s="77">
        <v>4</v>
      </c>
      <c r="L24" s="77"/>
      <c r="M24" s="77"/>
    </row>
    <row r="25" spans="1:14" ht="15" customHeight="1" x14ac:dyDescent="0.25">
      <c r="A25" s="23"/>
      <c r="B25" s="37"/>
      <c r="C25" s="78"/>
      <c r="D25" s="78"/>
      <c r="E25" s="78"/>
      <c r="F25" s="78"/>
      <c r="G25" s="9"/>
      <c r="H25" s="34"/>
      <c r="I25" s="25"/>
      <c r="J25" s="78"/>
      <c r="K25" s="78"/>
      <c r="L25" s="78"/>
      <c r="M25" s="78"/>
    </row>
    <row r="26" spans="1:14" ht="15" customHeight="1" x14ac:dyDescent="0.25">
      <c r="A26" s="22"/>
      <c r="B26" s="22"/>
      <c r="C26" s="77" t="s">
        <v>9</v>
      </c>
      <c r="D26" s="77">
        <v>4</v>
      </c>
      <c r="E26" s="77"/>
      <c r="F26" s="77"/>
      <c r="G26" s="9"/>
      <c r="H26" s="33" t="s">
        <v>92</v>
      </c>
      <c r="I26" s="40" t="s">
        <v>93</v>
      </c>
      <c r="J26" s="77" t="s">
        <v>12</v>
      </c>
      <c r="K26" s="77">
        <v>4</v>
      </c>
      <c r="L26" s="77"/>
      <c r="M26" s="77"/>
    </row>
    <row r="27" spans="1:14" ht="15" customHeight="1" x14ac:dyDescent="0.25">
      <c r="A27" s="23"/>
      <c r="B27" s="23"/>
      <c r="C27" s="78"/>
      <c r="D27" s="78"/>
      <c r="E27" s="78"/>
      <c r="F27" s="78"/>
      <c r="G27" s="9"/>
      <c r="H27" s="34"/>
      <c r="I27" s="41"/>
      <c r="J27" s="78"/>
      <c r="K27" s="78"/>
      <c r="L27" s="78"/>
      <c r="M27" s="78"/>
    </row>
    <row r="28" spans="1:14" ht="15" customHeight="1" x14ac:dyDescent="0.25">
      <c r="A28" s="33" t="s">
        <v>94</v>
      </c>
      <c r="B28" s="36"/>
      <c r="C28" s="77" t="s">
        <v>10</v>
      </c>
      <c r="D28" s="77">
        <v>4</v>
      </c>
      <c r="E28" s="77"/>
      <c r="F28" s="77"/>
      <c r="G28" s="9"/>
      <c r="H28" s="33" t="s">
        <v>94</v>
      </c>
      <c r="I28" s="36"/>
      <c r="J28" s="77" t="s">
        <v>13</v>
      </c>
      <c r="K28" s="77">
        <v>4</v>
      </c>
      <c r="L28" s="77"/>
      <c r="M28" s="77"/>
    </row>
    <row r="29" spans="1:14" ht="15" customHeight="1" x14ac:dyDescent="0.25">
      <c r="A29" s="34"/>
      <c r="B29" s="38"/>
      <c r="C29" s="78"/>
      <c r="D29" s="78"/>
      <c r="E29" s="78"/>
      <c r="F29" s="78"/>
      <c r="G29" s="9"/>
      <c r="H29" s="34"/>
      <c r="I29" s="38"/>
      <c r="J29" s="78"/>
      <c r="K29" s="78"/>
      <c r="L29" s="78"/>
      <c r="M29" s="78"/>
    </row>
    <row r="30" spans="1:14" ht="15" customHeight="1" x14ac:dyDescent="0.25">
      <c r="A30" s="22"/>
      <c r="B30" s="22"/>
      <c r="C30" s="72" t="s">
        <v>32</v>
      </c>
      <c r="D30" s="77">
        <v>3</v>
      </c>
      <c r="E30" s="77"/>
      <c r="F30" s="77"/>
      <c r="G30" s="9"/>
      <c r="H30" s="24"/>
      <c r="I30" s="24"/>
      <c r="J30" s="72" t="s">
        <v>27</v>
      </c>
      <c r="K30" s="77">
        <v>3</v>
      </c>
      <c r="L30" s="77"/>
      <c r="M30" s="77"/>
    </row>
    <row r="31" spans="1:14" ht="15" customHeight="1" x14ac:dyDescent="0.25">
      <c r="A31" s="23"/>
      <c r="B31" s="23"/>
      <c r="C31" s="73"/>
      <c r="D31" s="78"/>
      <c r="E31" s="78"/>
      <c r="F31" s="78"/>
      <c r="G31" s="9"/>
      <c r="H31" s="25"/>
      <c r="I31" s="25"/>
      <c r="J31" s="73"/>
      <c r="K31" s="78"/>
      <c r="L31" s="78"/>
      <c r="M31" s="78"/>
    </row>
    <row r="32" spans="1:14" ht="15" customHeight="1" x14ac:dyDescent="0.25">
      <c r="A32" s="22"/>
      <c r="B32" s="22"/>
      <c r="C32" s="72" t="s">
        <v>33</v>
      </c>
      <c r="D32" s="77">
        <v>1</v>
      </c>
      <c r="E32" s="77"/>
      <c r="F32" s="77"/>
      <c r="G32" s="9"/>
      <c r="H32" s="10"/>
      <c r="I32" s="10"/>
      <c r="J32" s="10" t="s">
        <v>142</v>
      </c>
      <c r="K32" s="10">
        <f>SUMIF(M24:M31,"A",K24:K31)+SUMIF(M24:M31,"B+K22:K29",K24:K31)+SUMIF(M24:M31,"C",K24:K31)+SUMIF(M24:M31,"D",K24:K31)</f>
        <v>0</v>
      </c>
      <c r="L32" s="10"/>
      <c r="M32" s="11"/>
      <c r="N32" s="32"/>
    </row>
    <row r="33" spans="1:13" ht="15" customHeight="1" x14ac:dyDescent="0.25">
      <c r="A33" s="23"/>
      <c r="B33" s="23"/>
      <c r="C33" s="73"/>
      <c r="D33" s="78"/>
      <c r="E33" s="78"/>
      <c r="F33" s="78"/>
      <c r="G33" s="9"/>
      <c r="H33" s="9"/>
      <c r="I33" s="9"/>
      <c r="J33" s="9" t="s">
        <v>141</v>
      </c>
      <c r="K33" s="9">
        <f>SUMIF(M24:M31,"TR",K24:K31)+SUMIF(M24:M31,"CR",K24:K31)</f>
        <v>0</v>
      </c>
      <c r="L33" s="9"/>
      <c r="M33" s="9"/>
    </row>
    <row r="34" spans="1:13" ht="15" customHeight="1" x14ac:dyDescent="0.25">
      <c r="A34" s="4"/>
      <c r="B34" s="4"/>
      <c r="C34" s="9" t="s">
        <v>142</v>
      </c>
      <c r="D34" s="9">
        <f>SUMIF(F24:F33,"A",D24:D33)+SUMIF(F24:F33,"B",D24:D33)+SUMIF(F24:F33,"C",D24:D33)+SUMIF(F24:F33,"D",D24:D33)</f>
        <v>0</v>
      </c>
      <c r="E34" s="9"/>
      <c r="F34" s="9"/>
      <c r="G34" s="9"/>
      <c r="H34" s="9"/>
      <c r="I34" s="9"/>
      <c r="J34" s="9" t="s">
        <v>133</v>
      </c>
      <c r="K34" s="12">
        <f>SUMIF(M24:M31,"D",K24:K31)</f>
        <v>0</v>
      </c>
      <c r="L34" s="9"/>
      <c r="M34" s="9"/>
    </row>
    <row r="35" spans="1:13" ht="15" customHeight="1" x14ac:dyDescent="0.25">
      <c r="A35" s="4"/>
      <c r="B35" s="4"/>
      <c r="C35" s="9" t="s">
        <v>141</v>
      </c>
      <c r="D35" s="9">
        <f>SUMIF(F24:F33,"TR",D24:D33)+SUMIF(F24:F33,"CR",D24:D33)</f>
        <v>0</v>
      </c>
      <c r="E35" s="9"/>
      <c r="F35" s="9"/>
      <c r="G35" s="9"/>
      <c r="H35" s="9"/>
      <c r="I35" s="9"/>
      <c r="J35" s="9"/>
      <c r="K35" s="9"/>
      <c r="L35" s="9"/>
      <c r="M35" s="9"/>
    </row>
    <row r="36" spans="1:13" ht="15" customHeight="1" x14ac:dyDescent="0.25">
      <c r="A36" s="4"/>
      <c r="B36" s="4"/>
      <c r="C36" s="4" t="s">
        <v>133</v>
      </c>
      <c r="D36" s="12">
        <f>SUMIF(F24:F33,"D",D24:D33)</f>
        <v>0</v>
      </c>
      <c r="E36" s="9"/>
      <c r="F36" s="12"/>
      <c r="G36" s="9"/>
      <c r="H36" s="9"/>
      <c r="I36" s="9"/>
      <c r="J36" s="9"/>
      <c r="K36" s="9"/>
      <c r="L36" s="9"/>
      <c r="M36" s="9"/>
    </row>
    <row r="37" spans="1:13" x14ac:dyDescent="0.25">
      <c r="A37" s="4"/>
      <c r="B37" s="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x14ac:dyDescent="0.25">
      <c r="A38" s="85" t="s">
        <v>24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</row>
    <row r="39" spans="1:13" x14ac:dyDescent="0.25">
      <c r="A39" s="5" t="s">
        <v>87</v>
      </c>
      <c r="B39" s="5" t="s">
        <v>88</v>
      </c>
      <c r="C39" s="13" t="s">
        <v>0</v>
      </c>
      <c r="D39" s="13">
        <v>16</v>
      </c>
      <c r="E39" s="13" t="s">
        <v>31</v>
      </c>
      <c r="F39" s="5" t="s">
        <v>96</v>
      </c>
      <c r="G39" s="14"/>
      <c r="H39" s="13" t="s">
        <v>87</v>
      </c>
      <c r="I39" s="5" t="s">
        <v>88</v>
      </c>
      <c r="J39" s="13" t="s">
        <v>1</v>
      </c>
      <c r="K39" s="13">
        <v>17</v>
      </c>
      <c r="L39" s="13" t="s">
        <v>31</v>
      </c>
      <c r="M39" s="5" t="s">
        <v>96</v>
      </c>
    </row>
    <row r="40" spans="1:13" ht="15" customHeight="1" x14ac:dyDescent="0.25">
      <c r="A40" s="33" t="s">
        <v>92</v>
      </c>
      <c r="B40" s="40" t="s">
        <v>93</v>
      </c>
      <c r="C40" s="77" t="s">
        <v>19</v>
      </c>
      <c r="D40" s="77">
        <v>4</v>
      </c>
      <c r="E40" s="77"/>
      <c r="F40" s="77"/>
      <c r="G40" s="26"/>
      <c r="H40" s="24"/>
      <c r="I40" s="24"/>
      <c r="J40" s="72" t="s">
        <v>29</v>
      </c>
      <c r="K40" s="77">
        <v>3</v>
      </c>
      <c r="L40" s="77"/>
      <c r="M40" s="77"/>
    </row>
    <row r="41" spans="1:13" ht="15" customHeight="1" x14ac:dyDescent="0.25">
      <c r="A41" s="34"/>
      <c r="B41" s="41"/>
      <c r="C41" s="78"/>
      <c r="D41" s="78"/>
      <c r="E41" s="78"/>
      <c r="F41" s="78"/>
      <c r="G41" s="26"/>
      <c r="H41" s="25"/>
      <c r="I41" s="25"/>
      <c r="J41" s="73"/>
      <c r="K41" s="78"/>
      <c r="L41" s="78"/>
      <c r="M41" s="78"/>
    </row>
    <row r="42" spans="1:13" ht="15" customHeight="1" x14ac:dyDescent="0.25">
      <c r="A42" s="33" t="s">
        <v>45</v>
      </c>
      <c r="B42" s="40" t="s">
        <v>95</v>
      </c>
      <c r="C42" s="77" t="s">
        <v>14</v>
      </c>
      <c r="D42" s="77">
        <v>4</v>
      </c>
      <c r="E42" s="77"/>
      <c r="F42" s="77"/>
      <c r="G42" s="26"/>
      <c r="H42" s="33" t="s">
        <v>101</v>
      </c>
      <c r="I42" s="36"/>
      <c r="J42" s="77" t="s">
        <v>17</v>
      </c>
      <c r="K42" s="77">
        <v>4</v>
      </c>
      <c r="L42" s="77"/>
      <c r="M42" s="77"/>
    </row>
    <row r="43" spans="1:13" ht="15" customHeight="1" x14ac:dyDescent="0.25">
      <c r="A43" s="34"/>
      <c r="B43" s="66" t="s">
        <v>163</v>
      </c>
      <c r="C43" s="88"/>
      <c r="D43" s="88"/>
      <c r="E43" s="88"/>
      <c r="F43" s="88"/>
      <c r="G43" s="26"/>
      <c r="H43" s="43" t="s">
        <v>93</v>
      </c>
      <c r="I43" s="44"/>
      <c r="J43" s="88"/>
      <c r="K43" s="88"/>
      <c r="L43" s="88"/>
      <c r="M43" s="88"/>
    </row>
    <row r="44" spans="1:13" ht="15" hidden="1" customHeight="1" x14ac:dyDescent="0.25">
      <c r="A44" s="43"/>
      <c r="B44" s="38"/>
      <c r="C44" s="78"/>
      <c r="D44" s="78"/>
      <c r="E44" s="78"/>
      <c r="F44" s="78"/>
      <c r="G44" s="26"/>
      <c r="H44" s="34"/>
      <c r="I44" s="38"/>
      <c r="J44" s="78"/>
      <c r="K44" s="78"/>
      <c r="L44" s="78"/>
      <c r="M44" s="78"/>
    </row>
    <row r="45" spans="1:13" ht="15" customHeight="1" x14ac:dyDescent="0.25">
      <c r="A45" s="43" t="s">
        <v>95</v>
      </c>
      <c r="B45" s="40" t="s">
        <v>45</v>
      </c>
      <c r="C45" s="77" t="s">
        <v>15</v>
      </c>
      <c r="D45" s="77">
        <v>4</v>
      </c>
      <c r="E45" s="77"/>
      <c r="F45" s="77"/>
      <c r="G45" s="26"/>
      <c r="H45" s="33" t="s">
        <v>95</v>
      </c>
      <c r="I45" s="24"/>
      <c r="J45" s="77" t="s">
        <v>18</v>
      </c>
      <c r="K45" s="77">
        <v>4</v>
      </c>
      <c r="L45" s="77"/>
      <c r="M45" s="77"/>
    </row>
    <row r="46" spans="1:13" ht="15" customHeight="1" x14ac:dyDescent="0.25">
      <c r="A46" s="43"/>
      <c r="B46" s="41" t="s">
        <v>99</v>
      </c>
      <c r="C46" s="78"/>
      <c r="D46" s="78"/>
      <c r="E46" s="78"/>
      <c r="F46" s="78"/>
      <c r="G46" s="26"/>
      <c r="H46" s="34"/>
      <c r="I46" s="25"/>
      <c r="J46" s="78"/>
      <c r="K46" s="78"/>
      <c r="L46" s="78"/>
      <c r="M46" s="78"/>
    </row>
    <row r="47" spans="1:13" ht="15" customHeight="1" x14ac:dyDescent="0.25">
      <c r="A47" s="24"/>
      <c r="B47" s="35" t="s">
        <v>100</v>
      </c>
      <c r="C47" s="77" t="s">
        <v>16</v>
      </c>
      <c r="D47" s="77">
        <v>4</v>
      </c>
      <c r="E47" s="77"/>
      <c r="F47" s="77"/>
      <c r="G47" s="26"/>
      <c r="H47" s="64"/>
      <c r="I47" s="67" t="s">
        <v>164</v>
      </c>
      <c r="J47" s="77" t="s">
        <v>20</v>
      </c>
      <c r="K47" s="77">
        <v>3</v>
      </c>
      <c r="L47" s="77"/>
      <c r="M47" s="77"/>
    </row>
    <row r="48" spans="1:13" ht="15" customHeight="1" x14ac:dyDescent="0.25">
      <c r="A48" s="25"/>
      <c r="B48" s="37"/>
      <c r="C48" s="78"/>
      <c r="D48" s="78"/>
      <c r="E48" s="78"/>
      <c r="F48" s="78"/>
      <c r="G48" s="26"/>
      <c r="H48" s="65"/>
      <c r="I48" s="68"/>
      <c r="J48" s="78"/>
      <c r="K48" s="78"/>
      <c r="L48" s="78"/>
      <c r="M48" s="78"/>
    </row>
    <row r="49" spans="1:13" ht="15" customHeight="1" x14ac:dyDescent="0.25">
      <c r="A49" s="15"/>
      <c r="B49" s="15"/>
      <c r="C49" s="10" t="s">
        <v>142</v>
      </c>
      <c r="D49" s="10">
        <f ca="1">SUMIF(F40:G48,"A",D40:D48)+SUMIF(F40:F48,"B",D40:D48)+SUMIF(F40:F48,"C",D40:D48)+SUMIF(F40:G48,"D",D40:D48)</f>
        <v>0</v>
      </c>
      <c r="E49" s="10"/>
      <c r="F49" s="11"/>
      <c r="G49" s="16"/>
      <c r="H49" s="24"/>
      <c r="I49" s="24"/>
      <c r="J49" s="72" t="s">
        <v>28</v>
      </c>
      <c r="K49" s="77">
        <v>3</v>
      </c>
      <c r="L49" s="77"/>
      <c r="M49" s="77"/>
    </row>
    <row r="50" spans="1:13" ht="15" customHeight="1" x14ac:dyDescent="0.25">
      <c r="A50" s="4"/>
      <c r="B50" s="4"/>
      <c r="C50" s="9" t="s">
        <v>141</v>
      </c>
      <c r="D50" s="9">
        <f>SUMIF(F40:F48,"TR",D40:D48)+SUMIF(F40:F48,"CR",D40:D48)</f>
        <v>0</v>
      </c>
      <c r="E50" s="9"/>
      <c r="F50" s="9"/>
      <c r="G50" s="16"/>
      <c r="H50" s="25"/>
      <c r="I50" s="25"/>
      <c r="J50" s="73"/>
      <c r="K50" s="78"/>
      <c r="L50" s="78"/>
      <c r="M50" s="78"/>
    </row>
    <row r="51" spans="1:13" ht="15" customHeight="1" x14ac:dyDescent="0.25">
      <c r="A51" s="4"/>
      <c r="B51" s="4"/>
      <c r="C51" s="9" t="s">
        <v>133</v>
      </c>
      <c r="D51" s="12">
        <f>SUMIF(F40:F48,"D",D40:D48)</f>
        <v>0</v>
      </c>
      <c r="E51" s="9"/>
      <c r="F51" s="9"/>
      <c r="G51" s="9"/>
      <c r="H51" s="9"/>
      <c r="I51" s="9"/>
      <c r="J51" s="9" t="s">
        <v>142</v>
      </c>
      <c r="K51" s="9">
        <f>SUMIF(M40:M50,"A",K40:K50)+SUMIF(M40:M50,"B",K40:K50)+SUMIF(M40:M50,"C",K40:K50)+SUMIF(M40:M50,"D",K40:K50)</f>
        <v>0</v>
      </c>
      <c r="L51" s="9"/>
      <c r="M51" s="9"/>
    </row>
    <row r="52" spans="1:13" ht="15" customHeight="1" x14ac:dyDescent="0.25">
      <c r="A52" s="4"/>
      <c r="B52" s="4"/>
      <c r="C52" s="9"/>
      <c r="D52" s="9"/>
      <c r="E52" s="9"/>
      <c r="F52" s="9"/>
      <c r="G52" s="9"/>
      <c r="H52" s="9"/>
      <c r="I52" s="9"/>
      <c r="J52" s="9" t="s">
        <v>141</v>
      </c>
      <c r="K52" s="9">
        <f>SUMIF(M40:M50,"TR",K40:K50)+SUMIF(M40:M50,"CR",K40:K50)</f>
        <v>0</v>
      </c>
      <c r="L52" s="9"/>
      <c r="M52" s="9"/>
    </row>
    <row r="53" spans="1:13" ht="15" customHeight="1" x14ac:dyDescent="0.25">
      <c r="A53" s="4"/>
      <c r="B53" s="4"/>
      <c r="C53" s="9"/>
      <c r="D53" s="9"/>
      <c r="E53" s="9"/>
      <c r="F53" s="9"/>
      <c r="G53" s="9"/>
      <c r="H53" s="9"/>
      <c r="I53" s="9"/>
      <c r="J53" s="9" t="s">
        <v>133</v>
      </c>
      <c r="K53" s="12">
        <f>SUMIF(M40:M50,"D",K40:K50)</f>
        <v>0</v>
      </c>
      <c r="L53" s="9"/>
      <c r="M53" s="12"/>
    </row>
    <row r="54" spans="1:13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x14ac:dyDescent="0.25">
      <c r="A55" s="82" t="s">
        <v>25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4"/>
    </row>
    <row r="56" spans="1:13" x14ac:dyDescent="0.25">
      <c r="A56" s="5" t="s">
        <v>87</v>
      </c>
      <c r="B56" s="5" t="s">
        <v>88</v>
      </c>
      <c r="C56" s="5" t="s">
        <v>0</v>
      </c>
      <c r="D56" s="5">
        <v>16</v>
      </c>
      <c r="E56" s="5" t="s">
        <v>31</v>
      </c>
      <c r="F56" s="5" t="s">
        <v>96</v>
      </c>
      <c r="G56" s="6"/>
      <c r="H56" s="46" t="s">
        <v>87</v>
      </c>
      <c r="I56" s="5" t="s">
        <v>88</v>
      </c>
      <c r="J56" s="5" t="s">
        <v>1</v>
      </c>
      <c r="K56" s="5">
        <v>15</v>
      </c>
      <c r="L56" s="5" t="s">
        <v>31</v>
      </c>
      <c r="M56" s="5" t="s">
        <v>96</v>
      </c>
    </row>
    <row r="57" spans="1:13" ht="15" customHeight="1" x14ac:dyDescent="0.25">
      <c r="A57" s="33" t="s">
        <v>103</v>
      </c>
      <c r="B57" s="42"/>
      <c r="C57" s="70" t="s">
        <v>155</v>
      </c>
      <c r="D57" s="70" t="s">
        <v>156</v>
      </c>
      <c r="E57" s="70"/>
      <c r="F57" s="70"/>
      <c r="G57" s="7"/>
      <c r="H57" s="47" t="s">
        <v>162</v>
      </c>
      <c r="I57" s="22"/>
      <c r="J57" s="70" t="s">
        <v>157</v>
      </c>
      <c r="K57" s="70" t="s">
        <v>158</v>
      </c>
      <c r="L57" s="70"/>
      <c r="M57" s="70"/>
    </row>
    <row r="58" spans="1:13" ht="15" customHeight="1" x14ac:dyDescent="0.25">
      <c r="A58" s="34" t="s">
        <v>102</v>
      </c>
      <c r="B58" s="45"/>
      <c r="C58" s="71"/>
      <c r="D58" s="71"/>
      <c r="E58" s="71"/>
      <c r="F58" s="71"/>
      <c r="G58" s="7"/>
      <c r="H58" s="48"/>
      <c r="I58" s="23"/>
      <c r="J58" s="71"/>
      <c r="K58" s="71"/>
      <c r="L58" s="71"/>
      <c r="M58" s="71"/>
    </row>
    <row r="59" spans="1:13" ht="15" customHeight="1" x14ac:dyDescent="0.25">
      <c r="A59" s="22"/>
      <c r="B59" s="22"/>
      <c r="C59" s="70" t="s">
        <v>21</v>
      </c>
      <c r="D59" s="70">
        <v>3</v>
      </c>
      <c r="E59" s="70"/>
      <c r="F59" s="70"/>
      <c r="G59" s="7"/>
      <c r="H59" s="49"/>
      <c r="I59" s="22"/>
      <c r="J59" s="70" t="s">
        <v>21</v>
      </c>
      <c r="K59" s="70">
        <v>3</v>
      </c>
      <c r="L59" s="70"/>
      <c r="M59" s="70"/>
    </row>
    <row r="60" spans="1:13" ht="15" customHeight="1" x14ac:dyDescent="0.25">
      <c r="A60" s="23"/>
      <c r="B60" s="23"/>
      <c r="C60" s="71"/>
      <c r="D60" s="71"/>
      <c r="E60" s="71"/>
      <c r="F60" s="71"/>
      <c r="G60" s="7"/>
      <c r="H60" s="50"/>
      <c r="I60" s="23"/>
      <c r="J60" s="71"/>
      <c r="K60" s="71"/>
      <c r="L60" s="71"/>
      <c r="M60" s="71"/>
    </row>
    <row r="61" spans="1:13" ht="15" customHeight="1" x14ac:dyDescent="0.25">
      <c r="A61" s="22"/>
      <c r="B61" s="22"/>
      <c r="C61" s="70" t="s">
        <v>21</v>
      </c>
      <c r="D61" s="70">
        <v>3</v>
      </c>
      <c r="E61" s="70"/>
      <c r="F61" s="70"/>
      <c r="G61" s="7"/>
      <c r="H61" s="49"/>
      <c r="I61" s="22"/>
      <c r="J61" s="70" t="s">
        <v>128</v>
      </c>
      <c r="K61" s="70">
        <v>3</v>
      </c>
      <c r="L61" s="70"/>
      <c r="M61" s="70"/>
    </row>
    <row r="62" spans="1:13" ht="15" customHeight="1" x14ac:dyDescent="0.25">
      <c r="A62" s="23"/>
      <c r="B62" s="23"/>
      <c r="C62" s="71"/>
      <c r="D62" s="71"/>
      <c r="E62" s="71"/>
      <c r="F62" s="71"/>
      <c r="G62" s="7"/>
      <c r="H62" s="50"/>
      <c r="I62" s="23"/>
      <c r="J62" s="71"/>
      <c r="K62" s="71"/>
      <c r="L62" s="71"/>
      <c r="M62" s="71"/>
    </row>
    <row r="63" spans="1:13" ht="15" customHeight="1" x14ac:dyDescent="0.25">
      <c r="A63" s="22"/>
      <c r="B63" s="22"/>
      <c r="C63" s="72" t="s">
        <v>149</v>
      </c>
      <c r="D63" s="70">
        <v>3</v>
      </c>
      <c r="E63" s="70"/>
      <c r="F63" s="70"/>
      <c r="G63" s="7"/>
      <c r="H63" s="49"/>
      <c r="I63" s="22"/>
      <c r="J63" s="70" t="s">
        <v>128</v>
      </c>
      <c r="K63" s="70">
        <v>3</v>
      </c>
      <c r="L63" s="70"/>
      <c r="M63" s="70"/>
    </row>
    <row r="64" spans="1:13" ht="15" customHeight="1" x14ac:dyDescent="0.25">
      <c r="A64" s="23"/>
      <c r="B64" s="23"/>
      <c r="C64" s="73"/>
      <c r="D64" s="71"/>
      <c r="E64" s="71"/>
      <c r="F64" s="71"/>
      <c r="G64" s="7"/>
      <c r="H64" s="50"/>
      <c r="I64" s="23"/>
      <c r="J64" s="71"/>
      <c r="K64" s="71"/>
      <c r="L64" s="71"/>
      <c r="M64" s="71"/>
    </row>
    <row r="65" spans="1:14" ht="15" customHeight="1" x14ac:dyDescent="0.25">
      <c r="A65" s="22"/>
      <c r="B65" s="22"/>
      <c r="C65" s="72" t="s">
        <v>38</v>
      </c>
      <c r="D65" s="70">
        <v>3</v>
      </c>
      <c r="E65" s="70"/>
      <c r="F65" s="70"/>
      <c r="G65" s="7"/>
      <c r="H65" s="49"/>
      <c r="I65" s="22"/>
      <c r="J65" s="72" t="s">
        <v>28</v>
      </c>
      <c r="K65" s="70">
        <v>3</v>
      </c>
      <c r="L65" s="70"/>
      <c r="M65" s="70"/>
    </row>
    <row r="66" spans="1:14" ht="15" customHeight="1" x14ac:dyDescent="0.25">
      <c r="A66" s="23"/>
      <c r="B66" s="23"/>
      <c r="C66" s="73"/>
      <c r="D66" s="71"/>
      <c r="E66" s="71"/>
      <c r="F66" s="71"/>
      <c r="G66" s="7"/>
      <c r="H66" s="50"/>
      <c r="I66" s="23"/>
      <c r="J66" s="73"/>
      <c r="K66" s="71"/>
      <c r="L66" s="71"/>
      <c r="M66" s="71"/>
    </row>
    <row r="67" spans="1:14" ht="15" customHeight="1" x14ac:dyDescent="0.25">
      <c r="A67" s="4"/>
      <c r="B67" s="4"/>
      <c r="C67" s="4" t="s">
        <v>142</v>
      </c>
      <c r="D67" s="4">
        <f>SUMIF(F57:F66,"A",D57:D66)+SUMIF(F57:F66,"B",D57:D66)+SUMIF(F57:F66,"C",D57:D66)+SUMIF(F57:F66,"D",D57:D66)</f>
        <v>0</v>
      </c>
      <c r="E67" s="4"/>
      <c r="F67" s="4"/>
      <c r="G67" s="17"/>
      <c r="H67" s="54"/>
      <c r="I67" s="54"/>
      <c r="J67" s="72" t="s">
        <v>26</v>
      </c>
      <c r="K67" s="70">
        <v>3</v>
      </c>
      <c r="L67" s="70"/>
      <c r="M67" s="70"/>
    </row>
    <row r="68" spans="1:14" ht="15" customHeight="1" x14ac:dyDescent="0.25">
      <c r="A68" s="4"/>
      <c r="B68" s="4"/>
      <c r="C68" s="4" t="s">
        <v>141</v>
      </c>
      <c r="D68" s="4">
        <f>SUMIF(F57:F66,"TR",D57:D66)+SUMIF(F57:F66,"CR",D57:D66)</f>
        <v>0</v>
      </c>
      <c r="E68" s="4"/>
      <c r="F68" s="4"/>
      <c r="G68" s="17"/>
      <c r="H68" s="55"/>
      <c r="I68" s="55"/>
      <c r="J68" s="73"/>
      <c r="K68" s="71"/>
      <c r="L68" s="71"/>
      <c r="M68" s="71"/>
    </row>
    <row r="69" spans="1:14" ht="15" customHeight="1" x14ac:dyDescent="0.25">
      <c r="A69" s="4"/>
      <c r="B69" s="4"/>
      <c r="C69" s="4" t="s">
        <v>133</v>
      </c>
      <c r="D69" s="8">
        <f>SUMIF(F57:F66,"D",D57:D66)</f>
        <v>0</v>
      </c>
      <c r="E69" s="4"/>
      <c r="F69" s="8"/>
      <c r="G69" s="4"/>
      <c r="H69" s="15"/>
      <c r="I69" s="15"/>
      <c r="J69" s="15" t="s">
        <v>143</v>
      </c>
      <c r="K69" s="61">
        <f>SUMIF(M57:M68,"A",K57:K68)+SUMIF(M57:M68,"B",K57:K68)+SUMIF(M57:M66,"C",K57:K66)+SUMIF(M57:M66,"D",K57:K66)</f>
        <v>0</v>
      </c>
      <c r="L69" s="15"/>
      <c r="M69" s="18"/>
    </row>
    <row r="70" spans="1:14" ht="15" customHeight="1" x14ac:dyDescent="0.25">
      <c r="A70" s="4"/>
      <c r="B70" s="4"/>
      <c r="C70" s="4"/>
      <c r="D70" s="8"/>
      <c r="E70" s="4"/>
      <c r="F70" s="8"/>
      <c r="G70" s="4"/>
      <c r="H70" s="4"/>
      <c r="I70" s="4"/>
      <c r="J70" s="4" t="s">
        <v>141</v>
      </c>
      <c r="K70" s="62">
        <f>SUMIF(M57:M68,"TR",K57:K68)+SUMIF(M57:M68,"CR",K57:K68)</f>
        <v>0</v>
      </c>
      <c r="L70" s="4"/>
      <c r="M70" s="4"/>
    </row>
    <row r="71" spans="1:14" ht="15" customHeight="1" x14ac:dyDescent="0.25">
      <c r="A71" s="2"/>
      <c r="B71" s="2"/>
      <c r="C71" s="2"/>
      <c r="D71" s="2"/>
      <c r="E71" s="2"/>
      <c r="F71" s="2"/>
      <c r="G71" s="4"/>
      <c r="H71" s="4"/>
      <c r="I71" s="4"/>
      <c r="J71" s="4" t="s">
        <v>133</v>
      </c>
      <c r="K71" s="12">
        <f>SUMIF(M57:M68,"D",K57:K68)</f>
        <v>0</v>
      </c>
      <c r="L71" s="4"/>
      <c r="M71" s="4"/>
    </row>
    <row r="72" spans="1:14" ht="15" customHeight="1" x14ac:dyDescent="0.25">
      <c r="A72" s="2"/>
      <c r="B72" s="2"/>
      <c r="C72" s="2"/>
      <c r="D72" s="2"/>
      <c r="E72" s="2"/>
      <c r="F72" s="2"/>
      <c r="G72" s="4"/>
      <c r="H72" s="4"/>
      <c r="I72" s="4"/>
      <c r="J72" s="4"/>
      <c r="K72" s="4"/>
      <c r="L72" s="4"/>
      <c r="M72" s="4"/>
    </row>
    <row r="73" spans="1:14" x14ac:dyDescent="0.25">
      <c r="A73" s="2"/>
      <c r="B73" s="2"/>
      <c r="C73" s="2"/>
      <c r="D73" s="2"/>
      <c r="E73" s="2"/>
      <c r="F73" s="2"/>
      <c r="G73" s="2"/>
      <c r="H73" s="4"/>
      <c r="I73" s="4"/>
      <c r="J73" s="4" t="s">
        <v>152</v>
      </c>
      <c r="K73" s="4" t="s">
        <v>154</v>
      </c>
      <c r="L73" s="4"/>
      <c r="M73" s="4"/>
    </row>
    <row r="74" spans="1:14" x14ac:dyDescent="0.25">
      <c r="A74" s="2"/>
      <c r="B74" s="2"/>
      <c r="C74" s="2"/>
      <c r="D74" s="2"/>
      <c r="E74" s="2"/>
      <c r="F74" s="2"/>
      <c r="G74" s="2"/>
      <c r="H74" s="4"/>
      <c r="I74" s="4"/>
      <c r="J74" s="4" t="s">
        <v>145</v>
      </c>
      <c r="K74" s="62">
        <f>SUM(D19,K19,D35,K33,D50,K52,D68,K70)</f>
        <v>0</v>
      </c>
      <c r="L74" s="4"/>
      <c r="M74" s="4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 t="s">
        <v>144</v>
      </c>
      <c r="K75" s="63">
        <f ca="1">SUM(D18,K18,D34,K32,D49,K51,D67,K69)</f>
        <v>0</v>
      </c>
      <c r="L75" s="2"/>
      <c r="M75" s="2"/>
      <c r="N75" s="60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 t="s">
        <v>134</v>
      </c>
      <c r="K76" s="63">
        <f>SUM(D20,K20,D36,K34,D51,K53,D69,K71)</f>
        <v>0</v>
      </c>
      <c r="L76" s="2"/>
      <c r="M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51" t="str">
        <f>IF(K73="No","ONLY 8 HOURS OF 'D'","Only 15% OF Hours can be 'D'")</f>
        <v>ONLY 8 HOURS OF 'D'</v>
      </c>
      <c r="K77" s="4" t="s">
        <v>154</v>
      </c>
      <c r="L77" s="60"/>
      <c r="M77" s="60"/>
    </row>
    <row r="78" spans="1:14" x14ac:dyDescent="0.25">
      <c r="A78" s="56" t="s">
        <v>35</v>
      </c>
      <c r="B78" s="56"/>
      <c r="C78" s="56"/>
      <c r="D78" s="56"/>
      <c r="E78" s="56"/>
      <c r="F78" s="56"/>
      <c r="G78" s="2"/>
      <c r="H78" s="56"/>
      <c r="I78" s="56"/>
      <c r="J78" s="56"/>
      <c r="K78" s="56"/>
      <c r="L78" s="56"/>
      <c r="M78" s="56"/>
    </row>
    <row r="79" spans="1:14" x14ac:dyDescent="0.2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</row>
    <row r="80" spans="1:14" x14ac:dyDescent="0.2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</row>
    <row r="81" spans="1:13" x14ac:dyDescent="0.2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</row>
    <row r="84" spans="1:13" x14ac:dyDescent="0.25">
      <c r="A84" s="89" t="s">
        <v>119</v>
      </c>
      <c r="B84" s="89"/>
      <c r="C84" s="28"/>
      <c r="E84" s="27" t="s">
        <v>120</v>
      </c>
      <c r="G84" s="53"/>
      <c r="H84" s="53"/>
      <c r="I84" s="53"/>
    </row>
    <row r="87" spans="1:13" ht="30" customHeight="1" x14ac:dyDescent="0.25">
      <c r="A87" s="89" t="s">
        <v>121</v>
      </c>
      <c r="B87" s="89"/>
      <c r="C87" s="28"/>
      <c r="E87" s="27" t="s">
        <v>120</v>
      </c>
      <c r="G87" s="53"/>
      <c r="H87" s="53"/>
      <c r="I87" s="53"/>
    </row>
    <row r="89" spans="1:13" ht="45" customHeight="1" x14ac:dyDescent="0.25">
      <c r="C89" s="69" t="s">
        <v>130</v>
      </c>
      <c r="D89" s="69"/>
      <c r="E89" s="69"/>
      <c r="F89" s="69"/>
      <c r="G89" s="69"/>
      <c r="H89" s="69"/>
      <c r="I89" s="69"/>
      <c r="J89" s="69"/>
      <c r="K89" s="58"/>
      <c r="L89" s="58"/>
      <c r="M89" s="58"/>
    </row>
    <row r="90" spans="1:13" x14ac:dyDescent="0.25">
      <c r="C90" s="59" t="s">
        <v>129</v>
      </c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ht="55.5" customHeight="1" x14ac:dyDescent="0.25">
      <c r="C91" s="69" t="s">
        <v>131</v>
      </c>
      <c r="D91" s="69"/>
      <c r="E91" s="69"/>
      <c r="F91" s="69"/>
      <c r="G91" s="69"/>
      <c r="H91" s="69"/>
      <c r="I91" s="69"/>
      <c r="J91" s="69"/>
      <c r="K91" s="58"/>
      <c r="L91" s="58"/>
      <c r="M91" s="58"/>
    </row>
    <row r="92" spans="1:13" ht="27.75" customHeight="1" x14ac:dyDescent="0.25">
      <c r="C92" s="59" t="s">
        <v>132</v>
      </c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105" spans="3:13" ht="30" customHeight="1" x14ac:dyDescent="0.25"/>
    <row r="106" spans="3:13" ht="105" customHeight="1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ht="30" customHeight="1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ht="45" customHeight="1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</sheetData>
  <sheetProtection selectLockedCells="1"/>
  <mergeCells count="167">
    <mergeCell ref="J67:J68"/>
    <mergeCell ref="K67:K68"/>
    <mergeCell ref="L67:L68"/>
    <mergeCell ref="M67:M68"/>
    <mergeCell ref="A84:B84"/>
    <mergeCell ref="A87:B87"/>
    <mergeCell ref="A1:M1"/>
    <mergeCell ref="D47:D48"/>
    <mergeCell ref="D45:D46"/>
    <mergeCell ref="D42:D44"/>
    <mergeCell ref="D40:D41"/>
    <mergeCell ref="C47:C48"/>
    <mergeCell ref="C45:C46"/>
    <mergeCell ref="C42:C44"/>
    <mergeCell ref="C40:C41"/>
    <mergeCell ref="F47:F48"/>
    <mergeCell ref="F45:F46"/>
    <mergeCell ref="F42:F44"/>
    <mergeCell ref="F40:F41"/>
    <mergeCell ref="E47:E48"/>
    <mergeCell ref="E45:E46"/>
    <mergeCell ref="E42:E44"/>
    <mergeCell ref="E40:E41"/>
    <mergeCell ref="K57:K58"/>
    <mergeCell ref="L57:L58"/>
    <mergeCell ref="M57:M58"/>
    <mergeCell ref="K59:K60"/>
    <mergeCell ref="L59:L60"/>
    <mergeCell ref="M59:M60"/>
    <mergeCell ref="F59:F60"/>
    <mergeCell ref="F57:F58"/>
    <mergeCell ref="E57:E58"/>
    <mergeCell ref="J65:J66"/>
    <mergeCell ref="J63:J64"/>
    <mergeCell ref="J61:J62"/>
    <mergeCell ref="J59:J60"/>
    <mergeCell ref="J57:J58"/>
    <mergeCell ref="M65:M66"/>
    <mergeCell ref="L65:L66"/>
    <mergeCell ref="K65:K66"/>
    <mergeCell ref="K63:K64"/>
    <mergeCell ref="L63:L64"/>
    <mergeCell ref="M63:M64"/>
    <mergeCell ref="M61:M62"/>
    <mergeCell ref="L61:L62"/>
    <mergeCell ref="K61:K62"/>
    <mergeCell ref="C59:C60"/>
    <mergeCell ref="C57:C58"/>
    <mergeCell ref="D59:D60"/>
    <mergeCell ref="D57:D58"/>
    <mergeCell ref="E59:E60"/>
    <mergeCell ref="E63:E64"/>
    <mergeCell ref="D63:D64"/>
    <mergeCell ref="C63:C64"/>
    <mergeCell ref="F61:F62"/>
    <mergeCell ref="D61:D62"/>
    <mergeCell ref="E61:E62"/>
    <mergeCell ref="C61:C62"/>
    <mergeCell ref="J40:J41"/>
    <mergeCell ref="J42:J44"/>
    <mergeCell ref="J45:J46"/>
    <mergeCell ref="J47:J48"/>
    <mergeCell ref="J49:J50"/>
    <mergeCell ref="K49:K50"/>
    <mergeCell ref="K47:K48"/>
    <mergeCell ref="K45:K46"/>
    <mergeCell ref="K42:K44"/>
    <mergeCell ref="K40:K41"/>
    <mergeCell ref="L42:L44"/>
    <mergeCell ref="L45:L46"/>
    <mergeCell ref="L47:L48"/>
    <mergeCell ref="L49:L50"/>
    <mergeCell ref="M49:M50"/>
    <mergeCell ref="M47:M48"/>
    <mergeCell ref="M45:M46"/>
    <mergeCell ref="M42:M44"/>
    <mergeCell ref="M40:M41"/>
    <mergeCell ref="M30:M31"/>
    <mergeCell ref="M28:M29"/>
    <mergeCell ref="M26:M27"/>
    <mergeCell ref="M24:M25"/>
    <mergeCell ref="L24:L25"/>
    <mergeCell ref="L26:L27"/>
    <mergeCell ref="L28:L29"/>
    <mergeCell ref="L30:L31"/>
    <mergeCell ref="L40:L41"/>
    <mergeCell ref="E24:E25"/>
    <mergeCell ref="K30:K31"/>
    <mergeCell ref="K28:K29"/>
    <mergeCell ref="K26:K27"/>
    <mergeCell ref="K24:K25"/>
    <mergeCell ref="J24:J25"/>
    <mergeCell ref="J26:J27"/>
    <mergeCell ref="J28:J29"/>
    <mergeCell ref="J30:J31"/>
    <mergeCell ref="L12:L13"/>
    <mergeCell ref="E10:E11"/>
    <mergeCell ref="J14:J15"/>
    <mergeCell ref="J12:J13"/>
    <mergeCell ref="J10:J11"/>
    <mergeCell ref="C32:C33"/>
    <mergeCell ref="C30:C31"/>
    <mergeCell ref="C28:C29"/>
    <mergeCell ref="C26:C27"/>
    <mergeCell ref="C24:C25"/>
    <mergeCell ref="D24:D25"/>
    <mergeCell ref="D26:D27"/>
    <mergeCell ref="D28:D29"/>
    <mergeCell ref="D30:D31"/>
    <mergeCell ref="D32:D33"/>
    <mergeCell ref="F24:F25"/>
    <mergeCell ref="F26:F27"/>
    <mergeCell ref="F28:F29"/>
    <mergeCell ref="F30:F31"/>
    <mergeCell ref="F32:F33"/>
    <mergeCell ref="E32:E33"/>
    <mergeCell ref="E30:E31"/>
    <mergeCell ref="E28:E29"/>
    <mergeCell ref="E26:E27"/>
    <mergeCell ref="E8:E9"/>
    <mergeCell ref="J16:J17"/>
    <mergeCell ref="A2:F2"/>
    <mergeCell ref="H2:M2"/>
    <mergeCell ref="A6:M6"/>
    <mergeCell ref="A22:M22"/>
    <mergeCell ref="A38:M38"/>
    <mergeCell ref="A55:M55"/>
    <mergeCell ref="F8:F9"/>
    <mergeCell ref="F10:F11"/>
    <mergeCell ref="F12:F13"/>
    <mergeCell ref="F14:F15"/>
    <mergeCell ref="F16:F17"/>
    <mergeCell ref="M16:M17"/>
    <mergeCell ref="M14:M15"/>
    <mergeCell ref="M12:M13"/>
    <mergeCell ref="M10:M11"/>
    <mergeCell ref="M8:M9"/>
    <mergeCell ref="L16:L17"/>
    <mergeCell ref="J8:J9"/>
    <mergeCell ref="E16:E17"/>
    <mergeCell ref="E14:E15"/>
    <mergeCell ref="E12:E13"/>
    <mergeCell ref="L14:L15"/>
    <mergeCell ref="C89:J89"/>
    <mergeCell ref="C91:J91"/>
    <mergeCell ref="L10:L11"/>
    <mergeCell ref="L8:L9"/>
    <mergeCell ref="C65:C66"/>
    <mergeCell ref="D65:D66"/>
    <mergeCell ref="E65:E66"/>
    <mergeCell ref="F65:F66"/>
    <mergeCell ref="F63:F64"/>
    <mergeCell ref="K16:K17"/>
    <mergeCell ref="K14:K15"/>
    <mergeCell ref="K12:K13"/>
    <mergeCell ref="K10:K11"/>
    <mergeCell ref="K8:K9"/>
    <mergeCell ref="C16:C17"/>
    <mergeCell ref="C14:C15"/>
    <mergeCell ref="C12:C13"/>
    <mergeCell ref="C10:C11"/>
    <mergeCell ref="C8:C9"/>
    <mergeCell ref="D16:D17"/>
    <mergeCell ref="D14:D15"/>
    <mergeCell ref="D12:D13"/>
    <mergeCell ref="D10:D11"/>
    <mergeCell ref="D8:D9"/>
  </mergeCells>
  <conditionalFormatting sqref="A8:F9 H8:H9">
    <cfRule type="expression" dxfId="64" priority="80">
      <formula>$F$8&gt;0</formula>
    </cfRule>
  </conditionalFormatting>
  <conditionalFormatting sqref="A10:A11 C10:F11 H10:H11 H24:H25">
    <cfRule type="expression" dxfId="63" priority="79">
      <formula>$F$10&gt;0</formula>
    </cfRule>
  </conditionalFormatting>
  <conditionalFormatting sqref="A12:F13">
    <cfRule type="expression" dxfId="62" priority="78">
      <formula>$F$12&gt;0</formula>
    </cfRule>
  </conditionalFormatting>
  <conditionalFormatting sqref="A14:A15 C14:F15 H14">
    <cfRule type="expression" dxfId="61" priority="77">
      <formula>$F$14&gt;0</formula>
    </cfRule>
  </conditionalFormatting>
  <conditionalFormatting sqref="H16:H17 A16:F17">
    <cfRule type="expression" dxfId="60" priority="76">
      <formula>$F$16&gt;0</formula>
    </cfRule>
  </conditionalFormatting>
  <conditionalFormatting sqref="I8:M9">
    <cfRule type="expression" dxfId="59" priority="75">
      <formula>$M$8&gt;0</formula>
    </cfRule>
  </conditionalFormatting>
  <conditionalFormatting sqref="J10:M11 B24:B25 A28:A29 H28:H29">
    <cfRule type="expression" dxfId="58" priority="74">
      <formula>$M$10&gt;0</formula>
    </cfRule>
  </conditionalFormatting>
  <conditionalFormatting sqref="H12:M13">
    <cfRule type="expression" dxfId="57" priority="73">
      <formula>$M$12&gt;0</formula>
    </cfRule>
  </conditionalFormatting>
  <conditionalFormatting sqref="J14:M15 A42 B45">
    <cfRule type="expression" dxfId="56" priority="72">
      <formula>$M$14&gt;0</formula>
    </cfRule>
  </conditionalFormatting>
  <conditionalFormatting sqref="B14:B15">
    <cfRule type="expression" dxfId="55" priority="70">
      <formula>$F$10&gt;0</formula>
    </cfRule>
  </conditionalFormatting>
  <conditionalFormatting sqref="I16:M17">
    <cfRule type="expression" dxfId="54" priority="69">
      <formula>$M$16&gt;0</formula>
    </cfRule>
  </conditionalFormatting>
  <conditionalFormatting sqref="A24:A25 A40:A41 C24:F25 H26:H27">
    <cfRule type="expression" dxfId="53" priority="68">
      <formula>$F$24&gt;0</formula>
    </cfRule>
  </conditionalFormatting>
  <conditionalFormatting sqref="A26:F27">
    <cfRule type="expression" dxfId="52" priority="67">
      <formula>$F$26&gt;0</formula>
    </cfRule>
  </conditionalFormatting>
  <conditionalFormatting sqref="C28:F29 H43:H44">
    <cfRule type="expression" dxfId="51" priority="66">
      <formula>$F$28&gt;0</formula>
    </cfRule>
  </conditionalFormatting>
  <conditionalFormatting sqref="I14:I15">
    <cfRule type="expression" dxfId="50" priority="65">
      <formula>$M$10&gt;0</formula>
    </cfRule>
  </conditionalFormatting>
  <conditionalFormatting sqref="A30:F31">
    <cfRule type="expression" dxfId="49" priority="64">
      <formula>$F$30&gt;0</formula>
    </cfRule>
  </conditionalFormatting>
  <conditionalFormatting sqref="A32:F33">
    <cfRule type="expression" dxfId="48" priority="63">
      <formula>$F$32&gt;0</formula>
    </cfRule>
  </conditionalFormatting>
  <conditionalFormatting sqref="I24:M25">
    <cfRule type="expression" dxfId="47" priority="62">
      <formula>$M$24&gt;0</formula>
    </cfRule>
  </conditionalFormatting>
  <conditionalFormatting sqref="J26:M27 A43 H45:H46">
    <cfRule type="expression" dxfId="46" priority="61">
      <formula>$M$26&gt;0</formula>
    </cfRule>
  </conditionalFormatting>
  <conditionalFormatting sqref="J28:M29 B46">
    <cfRule type="expression" dxfId="45" priority="60">
      <formula>$M$28&gt;0</formula>
    </cfRule>
  </conditionalFormatting>
  <conditionalFormatting sqref="H30:M31">
    <cfRule type="expression" dxfId="44" priority="59">
      <formula>$M$30&gt;0</formula>
    </cfRule>
  </conditionalFormatting>
  <conditionalFormatting sqref="C40:F41 H47:H48">
    <cfRule type="expression" dxfId="43" priority="58">
      <formula>$F$40&gt;0</formula>
    </cfRule>
  </conditionalFormatting>
  <conditionalFormatting sqref="C42:F44">
    <cfRule type="expression" dxfId="42" priority="57">
      <formula>$F$42&gt;0</formula>
    </cfRule>
  </conditionalFormatting>
  <conditionalFormatting sqref="C45:F46">
    <cfRule type="expression" dxfId="41" priority="56">
      <formula>$F$45&gt;0</formula>
    </cfRule>
  </conditionalFormatting>
  <conditionalFormatting sqref="B47:F47 A58 C48:F48">
    <cfRule type="expression" dxfId="40" priority="55">
      <formula>$F$47&gt;0</formula>
    </cfRule>
  </conditionalFormatting>
  <conditionalFormatting sqref="H40:M41">
    <cfRule type="expression" dxfId="39" priority="54">
      <formula>$M$40&gt;0</formula>
    </cfRule>
  </conditionalFormatting>
  <conditionalFormatting sqref="I42:M44 A57">
    <cfRule type="expression" dxfId="38" priority="53">
      <formula>$M$42&gt;0</formula>
    </cfRule>
  </conditionalFormatting>
  <conditionalFormatting sqref="I45:M46">
    <cfRule type="expression" dxfId="37" priority="52">
      <formula>$M$45&gt;0</formula>
    </cfRule>
  </conditionalFormatting>
  <conditionalFormatting sqref="I47:M48">
    <cfRule type="expression" dxfId="36" priority="51">
      <formula>$M$47&gt;0</formula>
    </cfRule>
  </conditionalFormatting>
  <conditionalFormatting sqref="H49:M50">
    <cfRule type="expression" dxfId="35" priority="50">
      <formula>$M$49&gt;0</formula>
    </cfRule>
  </conditionalFormatting>
  <conditionalFormatting sqref="B57:F58">
    <cfRule type="expression" dxfId="34" priority="49">
      <formula>$F$57&gt;0</formula>
    </cfRule>
  </conditionalFormatting>
  <conditionalFormatting sqref="H57:H58">
    <cfRule type="expression" dxfId="33" priority="48">
      <formula>$F$57&gt;0</formula>
    </cfRule>
  </conditionalFormatting>
  <conditionalFormatting sqref="A59:F60">
    <cfRule type="expression" dxfId="32" priority="47">
      <formula>$F$59&gt;0</formula>
    </cfRule>
  </conditionalFormatting>
  <conditionalFormatting sqref="A61:F62">
    <cfRule type="expression" dxfId="31" priority="46">
      <formula>$F$61&gt;0</formula>
    </cfRule>
  </conditionalFormatting>
  <conditionalFormatting sqref="A63:F64">
    <cfRule type="expression" dxfId="30" priority="45">
      <formula>$F$63&gt;0</formula>
    </cfRule>
  </conditionalFormatting>
  <conditionalFormatting sqref="A65:F66">
    <cfRule type="expression" dxfId="29" priority="44">
      <formula>$F$65&gt;0</formula>
    </cfRule>
  </conditionalFormatting>
  <conditionalFormatting sqref="I57:M58">
    <cfRule type="expression" dxfId="28" priority="42">
      <formula>$M$57&gt;0</formula>
    </cfRule>
  </conditionalFormatting>
  <conditionalFormatting sqref="H59:M60">
    <cfRule type="expression" dxfId="27" priority="41">
      <formula>$M$59&gt;0</formula>
    </cfRule>
  </conditionalFormatting>
  <conditionalFormatting sqref="H61:M62">
    <cfRule type="expression" dxfId="26" priority="40">
      <formula>$M$61&gt;0</formula>
    </cfRule>
  </conditionalFormatting>
  <conditionalFormatting sqref="H63:M64">
    <cfRule type="expression" dxfId="25" priority="39">
      <formula>$M$63&gt;0</formula>
    </cfRule>
  </conditionalFormatting>
  <conditionalFormatting sqref="H65:M66">
    <cfRule type="expression" dxfId="24" priority="38">
      <formula>$M$65&gt;0</formula>
    </cfRule>
  </conditionalFormatting>
  <conditionalFormatting sqref="B28:B29">
    <cfRule type="expression" dxfId="23" priority="32">
      <formula>$F$28&gt;0</formula>
    </cfRule>
    <cfRule type="expression" dxfId="22" priority="37">
      <formula>$M$26&gt;0</formula>
    </cfRule>
  </conditionalFormatting>
  <conditionalFormatting sqref="J77">
    <cfRule type="expression" dxfId="21" priority="36">
      <formula>$K$77="There is a problem"</formula>
    </cfRule>
  </conditionalFormatting>
  <conditionalFormatting sqref="B47">
    <cfRule type="expression" dxfId="20" priority="33">
      <formula>$F$26&gt;0</formula>
    </cfRule>
  </conditionalFormatting>
  <conditionalFormatting sqref="I28:I29">
    <cfRule type="expression" dxfId="19" priority="31">
      <formula>$M$28&gt;0</formula>
    </cfRule>
  </conditionalFormatting>
  <conditionalFormatting sqref="H42">
    <cfRule type="expression" dxfId="18" priority="30">
      <formula>$F$42&gt;0</formula>
    </cfRule>
  </conditionalFormatting>
  <conditionalFormatting sqref="A47:A48">
    <cfRule type="expression" dxfId="17" priority="29">
      <formula>$F$47&gt;0</formula>
    </cfRule>
  </conditionalFormatting>
  <conditionalFormatting sqref="I10">
    <cfRule type="expression" dxfId="16" priority="28">
      <formula>$M$10&gt;0</formula>
    </cfRule>
  </conditionalFormatting>
  <conditionalFormatting sqref="I11">
    <cfRule type="expression" dxfId="15" priority="27">
      <formula>$M$10&gt;0</formula>
    </cfRule>
  </conditionalFormatting>
  <conditionalFormatting sqref="I26">
    <cfRule type="expression" dxfId="14" priority="26">
      <formula>$F$28&gt;0</formula>
    </cfRule>
  </conditionalFormatting>
  <conditionalFormatting sqref="A44">
    <cfRule type="expression" dxfId="13" priority="22">
      <formula>$M$26&gt;0</formula>
    </cfRule>
  </conditionalFormatting>
  <conditionalFormatting sqref="A45">
    <cfRule type="expression" dxfId="12" priority="21">
      <formula>$M$26&gt;0</formula>
    </cfRule>
  </conditionalFormatting>
  <conditionalFormatting sqref="A46">
    <cfRule type="expression" dxfId="11" priority="20">
      <formula>$M$26&gt;0</formula>
    </cfRule>
  </conditionalFormatting>
  <conditionalFormatting sqref="B43">
    <cfRule type="expression" dxfId="10" priority="14">
      <formula>$M$28&gt;0</formula>
    </cfRule>
  </conditionalFormatting>
  <conditionalFormatting sqref="I27">
    <cfRule type="expression" dxfId="9" priority="12">
      <formula>$F$28&gt;0</formula>
    </cfRule>
  </conditionalFormatting>
  <conditionalFormatting sqref="B40">
    <cfRule type="expression" dxfId="8" priority="11">
      <formula>$F$28&gt;0</formula>
    </cfRule>
  </conditionalFormatting>
  <conditionalFormatting sqref="B41">
    <cfRule type="expression" dxfId="7" priority="10">
      <formula>$F$28&gt;0</formula>
    </cfRule>
  </conditionalFormatting>
  <conditionalFormatting sqref="B48">
    <cfRule type="expression" dxfId="6" priority="9">
      <formula>$F$47&gt;0</formula>
    </cfRule>
  </conditionalFormatting>
  <conditionalFormatting sqref="B48">
    <cfRule type="expression" dxfId="5" priority="8">
      <formula>$F$26&gt;0</formula>
    </cfRule>
  </conditionalFormatting>
  <conditionalFormatting sqref="B42">
    <cfRule type="expression" dxfId="4" priority="7">
      <formula>$M$28&gt;0</formula>
    </cfRule>
  </conditionalFormatting>
  <conditionalFormatting sqref="B44">
    <cfRule type="expression" dxfId="3" priority="6">
      <formula>$M$28&gt;0</formula>
    </cfRule>
  </conditionalFormatting>
  <conditionalFormatting sqref="H15">
    <cfRule type="expression" dxfId="2" priority="5">
      <formula>$F$14&gt;0</formula>
    </cfRule>
  </conditionalFormatting>
  <conditionalFormatting sqref="B10:B11">
    <cfRule type="expression" dxfId="1" priority="4">
      <formula>$F$12&gt;0</formula>
    </cfRule>
  </conditionalFormatting>
  <conditionalFormatting sqref="H67:M68">
    <cfRule type="expression" dxfId="0" priority="81">
      <formula>#REF!&gt;0</formula>
    </cfRule>
  </conditionalFormatting>
  <dataValidations count="10">
    <dataValidation type="list" allowBlank="1" showInputMessage="1" showErrorMessage="1" sqref="J12">
      <formula1>History</formula1>
    </dataValidation>
    <dataValidation type="list" allowBlank="1" showInputMessage="1" showErrorMessage="1" sqref="C32">
      <formula1>SophomoreScienceLab</formula1>
    </dataValidation>
    <dataValidation type="list" allowBlank="1" showInputMessage="1" showErrorMessage="1" sqref="J30">
      <formula1>Humanities</formula1>
    </dataValidation>
    <dataValidation type="list" allowBlank="1" showInputMessage="1" showErrorMessage="1" sqref="J49 J65">
      <formula1>SocialSciences</formula1>
    </dataValidation>
    <dataValidation type="list" allowBlank="1" showInputMessage="1" showErrorMessage="1" sqref="C65">
      <formula1>Economics</formula1>
    </dataValidation>
    <dataValidation type="list" allowBlank="1" showInputMessage="1" showErrorMessage="1" sqref="J67">
      <formula1>FineARts</formula1>
    </dataValidation>
    <dataValidation type="list" allowBlank="1" showInputMessage="1" showErrorMessage="1" sqref="C59 C61 J59:J60">
      <formula1>ELEGTechELective</formula1>
    </dataValidation>
    <dataValidation type="list" allowBlank="1" showInputMessage="1" showErrorMessage="1" sqref="J40:J41">
      <formula1>MathSciTech</formula1>
    </dataValidation>
    <dataValidation type="list" allowBlank="1" showInputMessage="1" showErrorMessage="1" sqref="C30:C31">
      <formula1>SophSciElective</formula1>
    </dataValidation>
    <dataValidation type="list" allowBlank="1" showInputMessage="1" showErrorMessage="1" sqref="F24:F35 F40:F48 M8:M19 M24:M31 M40:M52 F8:F18 M57:M68 F57:F68">
      <formula1>GRADE</formula1>
    </dataValidation>
  </dataValidations>
  <pageMargins left="0.7" right="0.7" top="0.75" bottom="0.75" header="0.3" footer="0.3"/>
  <pageSetup scale="4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Sheet2!$K$13:$K$16</xm:f>
          </x14:formula1>
          <xm:sqref>C63:C64</xm:sqref>
        </x14:dataValidation>
        <x14:dataValidation type="list" showInputMessage="1" showErrorMessage="1">
          <x14:formula1>
            <xm:f>Sheet2!$K$27:$K$28</xm:f>
          </x14:formula1>
          <xm:sqref>K73 K77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>
      <selection activeCell="A19" sqref="A19:A22"/>
    </sheetView>
  </sheetViews>
  <sheetFormatPr defaultRowHeight="15" x14ac:dyDescent="0.25"/>
  <sheetData>
    <row r="2" spans="1:13" x14ac:dyDescent="0.25">
      <c r="A2" t="s">
        <v>39</v>
      </c>
      <c r="E2" t="s">
        <v>50</v>
      </c>
      <c r="I2" t="s">
        <v>69</v>
      </c>
      <c r="K2" t="s">
        <v>122</v>
      </c>
      <c r="M2" t="s">
        <v>104</v>
      </c>
    </row>
    <row r="3" spans="1:13" x14ac:dyDescent="0.25">
      <c r="A3" t="s">
        <v>40</v>
      </c>
      <c r="E3" t="s">
        <v>51</v>
      </c>
      <c r="I3" t="s">
        <v>70</v>
      </c>
      <c r="K3" t="s">
        <v>123</v>
      </c>
      <c r="M3" t="s">
        <v>105</v>
      </c>
    </row>
    <row r="4" spans="1:13" x14ac:dyDescent="0.25">
      <c r="A4" t="s">
        <v>41</v>
      </c>
      <c r="E4" t="s">
        <v>52</v>
      </c>
      <c r="I4" t="s">
        <v>71</v>
      </c>
      <c r="M4" t="s">
        <v>106</v>
      </c>
    </row>
    <row r="5" spans="1:13" x14ac:dyDescent="0.25">
      <c r="E5" t="s">
        <v>53</v>
      </c>
      <c r="I5" t="s">
        <v>42</v>
      </c>
      <c r="M5" t="s">
        <v>107</v>
      </c>
    </row>
    <row r="6" spans="1:13" x14ac:dyDescent="0.25">
      <c r="E6" t="s">
        <v>54</v>
      </c>
      <c r="I6" t="s">
        <v>43</v>
      </c>
      <c r="M6" t="s">
        <v>108</v>
      </c>
    </row>
    <row r="7" spans="1:13" x14ac:dyDescent="0.25">
      <c r="A7" t="s">
        <v>42</v>
      </c>
      <c r="E7" t="s">
        <v>55</v>
      </c>
      <c r="I7" t="s">
        <v>44</v>
      </c>
      <c r="M7" t="s">
        <v>109</v>
      </c>
    </row>
    <row r="8" spans="1:13" x14ac:dyDescent="0.25">
      <c r="A8" t="s">
        <v>43</v>
      </c>
      <c r="E8" t="s">
        <v>56</v>
      </c>
      <c r="I8" t="s">
        <v>72</v>
      </c>
      <c r="M8" t="s">
        <v>110</v>
      </c>
    </row>
    <row r="9" spans="1:13" x14ac:dyDescent="0.25">
      <c r="A9" t="s">
        <v>44</v>
      </c>
      <c r="I9" t="s">
        <v>73</v>
      </c>
      <c r="M9" t="s">
        <v>111</v>
      </c>
    </row>
    <row r="10" spans="1:13" x14ac:dyDescent="0.25">
      <c r="I10" t="s">
        <v>74</v>
      </c>
      <c r="M10" t="s">
        <v>112</v>
      </c>
    </row>
    <row r="11" spans="1:13" x14ac:dyDescent="0.25">
      <c r="E11" t="s">
        <v>151</v>
      </c>
      <c r="I11" t="s">
        <v>75</v>
      </c>
      <c r="K11" s="1"/>
      <c r="M11" t="s">
        <v>113</v>
      </c>
    </row>
    <row r="12" spans="1:13" x14ac:dyDescent="0.25">
      <c r="A12" t="s">
        <v>161</v>
      </c>
      <c r="E12" t="s">
        <v>57</v>
      </c>
      <c r="I12" t="s">
        <v>76</v>
      </c>
      <c r="M12" t="s">
        <v>114</v>
      </c>
    </row>
    <row r="13" spans="1:13" x14ac:dyDescent="0.25">
      <c r="A13" t="s">
        <v>45</v>
      </c>
      <c r="E13" t="s">
        <v>58</v>
      </c>
      <c r="I13" t="s">
        <v>77</v>
      </c>
      <c r="K13" t="s">
        <v>126</v>
      </c>
      <c r="M13" t="s">
        <v>115</v>
      </c>
    </row>
    <row r="14" spans="1:13" x14ac:dyDescent="0.25">
      <c r="E14" t="s">
        <v>59</v>
      </c>
      <c r="I14" t="s">
        <v>40</v>
      </c>
      <c r="K14" t="s">
        <v>124</v>
      </c>
      <c r="M14" t="s">
        <v>116</v>
      </c>
    </row>
    <row r="15" spans="1:13" x14ac:dyDescent="0.25">
      <c r="E15" t="s">
        <v>60</v>
      </c>
      <c r="I15" t="s">
        <v>78</v>
      </c>
      <c r="K15" t="s">
        <v>127</v>
      </c>
      <c r="M15" t="s">
        <v>117</v>
      </c>
    </row>
    <row r="16" spans="1:13" x14ac:dyDescent="0.25">
      <c r="A16" t="s">
        <v>160</v>
      </c>
      <c r="E16" t="s">
        <v>61</v>
      </c>
      <c r="I16" t="s">
        <v>79</v>
      </c>
      <c r="K16" t="s">
        <v>150</v>
      </c>
      <c r="M16" t="s">
        <v>118</v>
      </c>
    </row>
    <row r="17" spans="1:11" x14ac:dyDescent="0.25">
      <c r="E17" t="s">
        <v>62</v>
      </c>
      <c r="I17" t="s">
        <v>41</v>
      </c>
    </row>
    <row r="18" spans="1:11" x14ac:dyDescent="0.25">
      <c r="E18" t="s">
        <v>63</v>
      </c>
      <c r="I18" t="s">
        <v>80</v>
      </c>
    </row>
    <row r="19" spans="1:11" x14ac:dyDescent="0.25">
      <c r="A19" t="s">
        <v>161</v>
      </c>
      <c r="E19" t="s">
        <v>64</v>
      </c>
      <c r="I19" t="s">
        <v>81</v>
      </c>
    </row>
    <row r="20" spans="1:11" x14ac:dyDescent="0.25">
      <c r="A20" t="s">
        <v>46</v>
      </c>
      <c r="E20" t="s">
        <v>66</v>
      </c>
      <c r="I20" t="s">
        <v>82</v>
      </c>
      <c r="K20" t="s">
        <v>135</v>
      </c>
    </row>
    <row r="21" spans="1:11" x14ac:dyDescent="0.25">
      <c r="A21" t="s">
        <v>47</v>
      </c>
      <c r="E21" t="s">
        <v>65</v>
      </c>
      <c r="I21" t="s">
        <v>86</v>
      </c>
      <c r="K21" t="s">
        <v>136</v>
      </c>
    </row>
    <row r="22" spans="1:11" x14ac:dyDescent="0.25">
      <c r="A22" t="s">
        <v>125</v>
      </c>
      <c r="E22" t="s">
        <v>67</v>
      </c>
      <c r="I22" t="s">
        <v>83</v>
      </c>
      <c r="K22" t="s">
        <v>137</v>
      </c>
    </row>
    <row r="23" spans="1:11" x14ac:dyDescent="0.25">
      <c r="E23" t="s">
        <v>68</v>
      </c>
      <c r="I23" t="s">
        <v>84</v>
      </c>
      <c r="K23" t="s">
        <v>138</v>
      </c>
    </row>
    <row r="24" spans="1:11" x14ac:dyDescent="0.25">
      <c r="I24" t="s">
        <v>85</v>
      </c>
      <c r="K24" t="s">
        <v>139</v>
      </c>
    </row>
    <row r="25" spans="1:11" x14ac:dyDescent="0.25">
      <c r="A25" t="s">
        <v>160</v>
      </c>
      <c r="K25" t="s">
        <v>140</v>
      </c>
    </row>
    <row r="26" spans="1:11" x14ac:dyDescent="0.25">
      <c r="A26" t="s">
        <v>48</v>
      </c>
    </row>
    <row r="27" spans="1:11" x14ac:dyDescent="0.25">
      <c r="A27" t="s">
        <v>49</v>
      </c>
      <c r="K27" t="s">
        <v>153</v>
      </c>
    </row>
    <row r="28" spans="1:11" x14ac:dyDescent="0.25">
      <c r="K28" t="s">
        <v>154</v>
      </c>
    </row>
    <row r="30" spans="1:11" x14ac:dyDescent="0.25">
      <c r="K3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21</vt:i4>
      </vt:variant>
    </vt:vector>
  </HeadingPairs>
  <TitlesOfParts>
    <vt:vector size="23" baseType="lpstr">
      <vt:lpstr>Sheet1</vt:lpstr>
      <vt:lpstr>Sheet2</vt:lpstr>
      <vt:lpstr>Economics</vt:lpstr>
      <vt:lpstr>ELEGTechELective</vt:lpstr>
      <vt:lpstr>EngSciTech</vt:lpstr>
      <vt:lpstr>FineARts</vt:lpstr>
      <vt:lpstr>FreshmanScience</vt:lpstr>
      <vt:lpstr>FreshmanScienceClass</vt:lpstr>
      <vt:lpstr>FreshmanScienceLab</vt:lpstr>
      <vt:lpstr>GRADE</vt:lpstr>
      <vt:lpstr>History</vt:lpstr>
      <vt:lpstr>History_Political_Science_Elective</vt:lpstr>
      <vt:lpstr>Humanities</vt:lpstr>
      <vt:lpstr>MathSciTech</vt:lpstr>
      <vt:lpstr>Sheet1!Print_Area</vt:lpstr>
      <vt:lpstr>SciTech</vt:lpstr>
      <vt:lpstr>SocialSciences</vt:lpstr>
      <vt:lpstr>SophomoreScienceClass</vt:lpstr>
      <vt:lpstr>SophomoreScienceLab</vt:lpstr>
      <vt:lpstr>SophSciElective</vt:lpstr>
      <vt:lpstr>Tech</vt:lpstr>
      <vt:lpstr>TechElec</vt:lpstr>
      <vt:lpstr>TechElective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F. Saunders</dc:creator>
  <cp:lastModifiedBy>Wendy N. Echeverria</cp:lastModifiedBy>
  <cp:lastPrinted>2013-06-11T18:11:38Z</cp:lastPrinted>
  <dcterms:created xsi:type="dcterms:W3CDTF">2013-05-08T14:27:05Z</dcterms:created>
  <dcterms:modified xsi:type="dcterms:W3CDTF">2019-09-20T15:02:11Z</dcterms:modified>
</cp:coreProperties>
</file>